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activeTab="0"/>
  </bookViews>
  <sheets>
    <sheet name="Scorecard" sheetId="1" r:id="rId1"/>
  </sheets>
  <definedNames>
    <definedName name="_xlnm._FilterDatabase">#REF!</definedName>
    <definedName name="_xlnm.Print_Area">'Scorecard'!$B$2:$H$36</definedName>
    <definedName name="TABLE">#N/A</definedName>
    <definedName name="zs_inbuilt_cp000">'Scorecard'!B1:I4</definedName>
    <definedName name="zs_inbuilt_cp001">'Scorecard'!B6:F36</definedName>
    <definedName name="zs_inbuilt_cp0010">'Scorecard'!A37:V160</definedName>
    <definedName name="zs_inbuilt_cp0011">'Scorecard'!W38:IV160</definedName>
    <definedName name="zs_inbuilt_cp0012">'Scorecard'!X37:IV37</definedName>
    <definedName name="zs_inbuilt_cp0013">'Scorecard'!W37:W37</definedName>
    <definedName name="zs_inbuilt_cp0014">'Scorecard'!B1:I4</definedName>
    <definedName name="zs_inbuilt_cp0015">'Scorecard'!B6:F36</definedName>
    <definedName name="zs_inbuilt_cp0016">'Scorecard'!H6:I36</definedName>
    <definedName name="zs_inbuilt_cp0017">'Scorecard'!G30:G35</definedName>
    <definedName name="zs_inbuilt_cp0018">'Scorecard'!G18:G20</definedName>
    <definedName name="zs_inbuilt_cp0019">'Scorecard'!G7:G8</definedName>
    <definedName name="zs_inbuilt_cp002">'Scorecard'!H6:I36</definedName>
    <definedName name="zs_inbuilt_cp0020">'Scorecard'!J1:AO36</definedName>
    <definedName name="zs_inbuilt_cp0021">'Scorecard'!J161:AO65536</definedName>
    <definedName name="zs_inbuilt_cp0022">'Scorecard'!F5:F5</definedName>
    <definedName name="zs_inbuilt_cp0023">'Scorecard'!G36:G36</definedName>
    <definedName name="zs_inbuilt_cp0024">'Scorecard'!A37:V160</definedName>
    <definedName name="zs_inbuilt_cp0025">'Scorecard'!W38:IV160</definedName>
    <definedName name="zs_inbuilt_cp0026">'Scorecard'!X37:IV37</definedName>
    <definedName name="zs_inbuilt_cp0027">'Scorecard'!B1:I4</definedName>
    <definedName name="zs_inbuilt_cp0028">'Scorecard'!B6:F36</definedName>
    <definedName name="zs_inbuilt_cp0029">'Scorecard'!H6:I36</definedName>
    <definedName name="zs_inbuilt_cp003">'Scorecard'!G30:G35</definedName>
    <definedName name="zs_inbuilt_cp0030">'Scorecard'!G30:G35</definedName>
    <definedName name="zs_inbuilt_cp0031">'Scorecard'!G18:G20</definedName>
    <definedName name="zs_inbuilt_cp0032">'Scorecard'!G7:G8</definedName>
    <definedName name="zs_inbuilt_cp004">'Scorecard'!G18:G20</definedName>
    <definedName name="zs_inbuilt_cp005">'Scorecard'!G7:G8</definedName>
    <definedName name="zs_inbuilt_cp006">'Scorecard'!J1:AO36</definedName>
    <definedName name="zs_inbuilt_cp007">'Scorecard'!J161:AO65536</definedName>
    <definedName name="zs_inbuilt_cp008">'Scorecard'!F5:F5</definedName>
    <definedName name="zs_inbuilt_cp009">'Scorecard'!G36:G36</definedName>
    <definedName name="zs_inbuilt_cp010">'Scorecard'!B1:I4</definedName>
    <definedName name="zs_inbuilt_cp011">'Scorecard'!B6:F36</definedName>
    <definedName name="zs_inbuilt_cp0110">'Scorecard'!A37:V160</definedName>
    <definedName name="zs_inbuilt_cp0111">'Scorecard'!W38:IV160</definedName>
    <definedName name="zs_inbuilt_cp0112">'Scorecard'!X37:IV37</definedName>
    <definedName name="zs_inbuilt_cp0113">'Scorecard'!W37:W37</definedName>
    <definedName name="zs_inbuilt_cp012">'Scorecard'!H6:I36</definedName>
    <definedName name="zs_inbuilt_cp013">'Scorecard'!G30:G35</definedName>
    <definedName name="zs_inbuilt_cp014">'Scorecard'!G18:G20</definedName>
    <definedName name="zs_inbuilt_cp015">'Scorecard'!G7:G8</definedName>
    <definedName name="zs_inbuilt_cp016">'Scorecard'!J1:AO36</definedName>
    <definedName name="zs_inbuilt_cp017">'Scorecard'!J161:AO65536</definedName>
    <definedName name="zs_inbuilt_cp018">'Scorecard'!F5:F5</definedName>
    <definedName name="zs_inbuilt_cp019">'Scorecard'!G36:G36</definedName>
    <definedName name="zs_inbuilt_cp200">#REF!</definedName>
    <definedName name="zs_inbuilt_cp201">#REF!</definedName>
    <definedName name="zs_inbuilt_cp202">#REF!</definedName>
    <definedName name="zs_inbuilt_cp210">#REF!</definedName>
    <definedName name="zs_inbuilt_cp211">#REF!</definedName>
    <definedName name="zs_inbuilt_cp2110">#REF!</definedName>
    <definedName name="zs_inbuilt_cp2111">#REF!</definedName>
    <definedName name="zs_inbuilt_cp2112">#REF!</definedName>
    <definedName name="zs_inbuilt_cp2113">#REF!</definedName>
    <definedName name="zs_inbuilt_cp2114">#REF!</definedName>
    <definedName name="zs_inbuilt_cp212">#REF!</definedName>
    <definedName name="zs_inbuilt_cp213">#REF!</definedName>
    <definedName name="zs_inbuilt_cp214">#REF!</definedName>
    <definedName name="zs_inbuilt_cp215">#REF!</definedName>
    <definedName name="zs_inbuilt_cp216">#REF!</definedName>
    <definedName name="zs_inbuilt_cp217">#REF!</definedName>
    <definedName name="zs_inbuilt_cp218">#REF!</definedName>
    <definedName name="zs_inbuilt_cp219">#REF!</definedName>
  </definedNames>
  <calcPr fullCalcOnLoad="1"/>
</workbook>
</file>

<file path=xl/sharedStrings.xml><?xml version="1.0" encoding="utf-8"?>
<sst xmlns="http://schemas.openxmlformats.org/spreadsheetml/2006/main" count="30" uniqueCount="29">
  <si>
    <t>Golf Crema Resort</t>
  </si>
  <si>
    <t>Gara</t>
  </si>
  <si>
    <t>Data</t>
  </si>
  <si>
    <t>Giocatore</t>
  </si>
  <si>
    <t>Player B</t>
  </si>
  <si>
    <t>Handicap</t>
  </si>
  <si>
    <t>Press to clear scores [Ctrl+D]</t>
  </si>
  <si>
    <t>SSS 70</t>
  </si>
  <si>
    <t>Handicaps &gt;&gt;&gt;</t>
  </si>
  <si>
    <t>SSS 66</t>
  </si>
  <si>
    <t>Hole</t>
  </si>
  <si>
    <t>Par</t>
  </si>
  <si>
    <t>FFP ratio</t>
  </si>
  <si>
    <t>HCP</t>
  </si>
  <si>
    <t>Score</t>
  </si>
  <si>
    <t>Stableford</t>
  </si>
  <si>
    <t xml:space="preserve">FFP </t>
  </si>
  <si>
    <t>White Yards</t>
  </si>
  <si>
    <t>Gross Score</t>
  </si>
  <si>
    <t>Yellow Yards</t>
  </si>
  <si>
    <t>S'ford Points</t>
  </si>
  <si>
    <t>OUT</t>
  </si>
  <si>
    <t>Press to record Player A to database [Ctrl+A]</t>
  </si>
  <si>
    <t>IN</t>
  </si>
  <si>
    <t>Totale</t>
  </si>
  <si>
    <t>Press to record Player B to database [Ctrl+B]</t>
  </si>
  <si>
    <t>SCORE</t>
  </si>
  <si>
    <t>Netto</t>
  </si>
  <si>
    <t>NETT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</si>
</sst>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7">
    <font>
      <sz val="10"/>
      <name val="MS Sans Serif"/>
      <family val="2"/>
    </font>
    <font>
      <sz val="10"/>
      <name val="Arial"/>
      <family val="0"/>
    </font>
    <font>
      <b/>
      <sz val="10"/>
      <color indexed="10"/>
      <name val="MS Sans Serif"/>
      <family val="2"/>
    </font>
    <font>
      <sz val="10"/>
      <color indexed="10"/>
      <name val="MS Sans Serif"/>
      <family val="2"/>
    </font>
    <font>
      <sz val="11"/>
      <color indexed="56"/>
      <name val="Calibri"/>
      <family val="2"/>
    </font>
    <font>
      <sz val="11"/>
      <color indexed="9"/>
      <name val="Calibri"/>
      <family val="2"/>
    </font>
    <font>
      <sz val="10"/>
      <color indexed="9"/>
      <name val="MS Sans Serif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1"/>
      <color indexed="9"/>
      <name val="Calibri"/>
      <family val="2"/>
    </font>
    <font>
      <b/>
      <sz val="11"/>
      <color indexed="56"/>
      <name val="Calibri"/>
      <family val="2"/>
    </font>
    <font>
      <b/>
      <sz val="8"/>
      <color indexed="56"/>
      <name val="Calibri"/>
      <family val="2"/>
    </font>
    <font>
      <sz val="8"/>
      <color indexed="56"/>
      <name val="Calibri"/>
      <family val="2"/>
    </font>
    <font>
      <sz val="8"/>
      <color indexed="9"/>
      <name val="Calibri"/>
      <family val="2"/>
    </font>
    <font>
      <b/>
      <sz val="8"/>
      <color indexed="9"/>
      <name val="Calibri"/>
      <family val="2"/>
    </font>
    <font>
      <b/>
      <sz val="10"/>
      <color indexed="56"/>
      <name val="Calibri"/>
      <family val="2"/>
    </font>
    <font>
      <b/>
      <sz val="12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0" fillId="23" borderId="0" applyNumberFormat="0" applyBorder="0" applyProtection="0">
      <alignment/>
    </xf>
    <xf numFmtId="0" fontId="2" fillId="0" borderId="0" applyNumberFormat="0" applyFill="0" applyBorder="0" applyProtection="0">
      <alignment/>
    </xf>
    <xf numFmtId="0" fontId="3" fillId="0" borderId="0" applyNumberFormat="0" applyFill="0" applyBorder="0" applyProtection="0">
      <alignment/>
    </xf>
    <xf numFmtId="0" fontId="0" fillId="21" borderId="0" applyNumberFormat="0" applyBorder="0" applyProtection="0">
      <alignment/>
    </xf>
    <xf numFmtId="0" fontId="0" fillId="24" borderId="0" applyNumberFormat="0" applyBorder="0" applyProtection="0">
      <alignment/>
    </xf>
    <xf numFmtId="0" fontId="2" fillId="0" borderId="0" applyNumberFormat="0" applyFill="0" applyBorder="0" applyProtection="0">
      <alignment/>
    </xf>
    <xf numFmtId="0" fontId="0" fillId="21" borderId="0" applyNumberFormat="0" applyBorder="0" applyProtection="0">
      <alignment/>
    </xf>
    <xf numFmtId="0" fontId="33" fillId="0" borderId="2" applyNumberFormat="0" applyFill="0" applyAlignment="0" applyProtection="0"/>
    <xf numFmtId="0" fontId="34" fillId="25" borderId="3" applyNumberFormat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5" fillId="32" borderId="1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6" fillId="33" borderId="0" applyNumberFormat="0" applyBorder="0" applyAlignment="0" applyProtection="0"/>
    <xf numFmtId="0" fontId="0" fillId="34" borderId="4" applyNumberFormat="0" applyFont="0" applyAlignment="0" applyProtection="0"/>
    <xf numFmtId="0" fontId="37" fillId="20" borderId="5" applyNumberFormat="0" applyAlignment="0" applyProtection="0"/>
    <xf numFmtId="9" fontId="1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5" borderId="0" applyNumberFormat="0" applyBorder="0" applyAlignment="0" applyProtection="0"/>
    <xf numFmtId="0" fontId="46" fillId="36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102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37" borderId="0" xfId="0" applyFont="1" applyFill="1" applyAlignment="1">
      <alignment/>
    </xf>
    <xf numFmtId="0" fontId="5" fillId="37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37" borderId="0" xfId="0" applyFont="1" applyFill="1" applyAlignment="1">
      <alignment/>
    </xf>
    <xf numFmtId="0" fontId="0" fillId="0" borderId="0" xfId="0" applyFont="1" applyAlignment="1">
      <alignment/>
    </xf>
    <xf numFmtId="0" fontId="4" fillId="37" borderId="0" xfId="0" applyFont="1" applyFill="1" applyAlignment="1">
      <alignment/>
    </xf>
    <xf numFmtId="0" fontId="4" fillId="37" borderId="0" xfId="0" applyFont="1" applyFill="1" applyAlignment="1">
      <alignment horizontal="center"/>
    </xf>
    <xf numFmtId="0" fontId="6" fillId="37" borderId="0" xfId="0" applyFont="1" applyFill="1" applyAlignment="1">
      <alignment/>
    </xf>
    <xf numFmtId="0" fontId="9" fillId="37" borderId="0" xfId="0" applyFont="1" applyFill="1" applyAlignment="1">
      <alignment/>
    </xf>
    <xf numFmtId="0" fontId="5" fillId="37" borderId="0" xfId="0" applyFont="1" applyFill="1" applyAlignment="1">
      <alignment horizontal="left" vertical="center"/>
    </xf>
    <xf numFmtId="0" fontId="9" fillId="37" borderId="0" xfId="0" applyFont="1" applyFill="1" applyAlignment="1">
      <alignment horizontal="left"/>
    </xf>
    <xf numFmtId="16" fontId="5" fillId="37" borderId="0" xfId="0" applyNumberFormat="1" applyFont="1" applyFill="1" applyAlignment="1">
      <alignment horizontal="left" vertical="center" shrinkToFit="1"/>
    </xf>
    <xf numFmtId="0" fontId="9" fillId="37" borderId="0" xfId="0" applyFont="1" applyFill="1" applyAlignment="1">
      <alignment horizontal="center" vertical="center"/>
    </xf>
    <xf numFmtId="0" fontId="5" fillId="37" borderId="0" xfId="0" applyFont="1" applyFill="1" applyAlignment="1">
      <alignment horizontal="right" vertical="center"/>
    </xf>
    <xf numFmtId="18" fontId="5" fillId="37" borderId="0" xfId="0" applyNumberFormat="1" applyFont="1" applyFill="1" applyAlignment="1">
      <alignment horizontal="left" vertical="center" shrinkToFit="1"/>
    </xf>
    <xf numFmtId="0" fontId="9" fillId="37" borderId="0" xfId="0" applyFont="1" applyFill="1" applyAlignment="1">
      <alignment horizontal="center"/>
    </xf>
    <xf numFmtId="16" fontId="5" fillId="37" borderId="0" xfId="0" applyNumberFormat="1" applyFont="1" applyFill="1" applyAlignment="1">
      <alignment/>
    </xf>
    <xf numFmtId="0" fontId="9" fillId="37" borderId="0" xfId="0" applyFont="1" applyFill="1" applyAlignment="1">
      <alignment horizontal="center" vertical="center" wrapText="1"/>
    </xf>
    <xf numFmtId="0" fontId="5" fillId="37" borderId="0" xfId="0" applyFont="1" applyFill="1" applyAlignment="1">
      <alignment horizontal="left"/>
    </xf>
    <xf numFmtId="0" fontId="9" fillId="37" borderId="0" xfId="0" applyFont="1" applyFill="1" applyAlignment="1">
      <alignment vertical="center" wrapText="1"/>
    </xf>
    <xf numFmtId="0" fontId="5" fillId="37" borderId="0" xfId="0" applyFont="1" applyFill="1" applyAlignment="1">
      <alignment vertical="center"/>
    </xf>
    <xf numFmtId="0" fontId="9" fillId="37" borderId="0" xfId="0" applyFont="1" applyFill="1" applyAlignment="1">
      <alignment horizontal="left" vertical="center"/>
    </xf>
    <xf numFmtId="0" fontId="9" fillId="37" borderId="0" xfId="0" applyFont="1" applyFill="1" applyAlignment="1">
      <alignment horizontal="left" vertical="top"/>
    </xf>
    <xf numFmtId="0" fontId="9" fillId="37" borderId="0" xfId="0" applyFont="1" applyFill="1" applyAlignment="1">
      <alignment horizontal="right" vertical="center"/>
    </xf>
    <xf numFmtId="0" fontId="13" fillId="37" borderId="0" xfId="0" applyFont="1" applyFill="1" applyAlignment="1">
      <alignment/>
    </xf>
    <xf numFmtId="0" fontId="14" fillId="37" borderId="0" xfId="0" applyFont="1" applyFill="1" applyAlignment="1">
      <alignment/>
    </xf>
    <xf numFmtId="0" fontId="14" fillId="37" borderId="0" xfId="0" applyFont="1" applyFill="1" applyAlignment="1">
      <alignment horizontal="center" vertical="center" wrapText="1"/>
    </xf>
    <xf numFmtId="0" fontId="14" fillId="37" borderId="0" xfId="0" applyFont="1" applyFill="1" applyAlignment="1">
      <alignment horizontal="center"/>
    </xf>
    <xf numFmtId="0" fontId="13" fillId="37" borderId="0" xfId="0" applyFont="1" applyFill="1" applyAlignment="1">
      <alignment horizontal="center"/>
    </xf>
    <xf numFmtId="0" fontId="13" fillId="37" borderId="0" xfId="0" applyFont="1" applyFill="1" applyAlignment="1">
      <alignment horizontal="center" vertical="center"/>
    </xf>
    <xf numFmtId="0" fontId="5" fillId="37" borderId="0" xfId="0" applyFont="1" applyFill="1" applyAlignment="1">
      <alignment horizontal="center" vertical="center"/>
    </xf>
    <xf numFmtId="0" fontId="6" fillId="37" borderId="0" xfId="0" applyFont="1" applyFill="1" applyAlignment="1">
      <alignment vertical="center"/>
    </xf>
    <xf numFmtId="0" fontId="5" fillId="37" borderId="0" xfId="0" applyFont="1" applyFill="1" applyBorder="1" applyAlignment="1">
      <alignment/>
    </xf>
    <xf numFmtId="0" fontId="9" fillId="37" borderId="0" xfId="0" applyFont="1" applyFill="1" applyBorder="1" applyAlignment="1">
      <alignment/>
    </xf>
    <xf numFmtId="0" fontId="5" fillId="37" borderId="0" xfId="0" applyFont="1" applyFill="1" applyBorder="1" applyAlignment="1">
      <alignment horizontal="center" vertical="center"/>
    </xf>
    <xf numFmtId="0" fontId="6" fillId="37" borderId="0" xfId="0" applyFont="1" applyFill="1" applyBorder="1" applyAlignment="1">
      <alignment/>
    </xf>
    <xf numFmtId="0" fontId="9" fillId="37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9" fillId="37" borderId="0" xfId="0" applyFont="1" applyFill="1" applyBorder="1" applyAlignment="1">
      <alignment horizontal="left" vertical="top"/>
    </xf>
    <xf numFmtId="0" fontId="5" fillId="37" borderId="0" xfId="0" applyFont="1" applyFill="1" applyBorder="1" applyAlignment="1">
      <alignment horizontal="center"/>
    </xf>
    <xf numFmtId="0" fontId="9" fillId="37" borderId="0" xfId="0" applyFont="1" applyFill="1" applyBorder="1" applyAlignment="1">
      <alignment horizontal="center" vertical="center" wrapText="1"/>
    </xf>
    <xf numFmtId="0" fontId="5" fillId="37" borderId="0" xfId="0" applyFont="1" applyFill="1" applyBorder="1" applyAlignment="1">
      <alignment wrapText="1"/>
    </xf>
    <xf numFmtId="0" fontId="5" fillId="37" borderId="0" xfId="0" applyFont="1" applyFill="1" applyBorder="1" applyAlignment="1">
      <alignment horizontal="center" wrapText="1"/>
    </xf>
    <xf numFmtId="0" fontId="5" fillId="37" borderId="0" xfId="0" applyFont="1" applyFill="1" applyBorder="1" applyAlignment="1">
      <alignment horizontal="center" vertical="center" wrapText="1"/>
    </xf>
    <xf numFmtId="0" fontId="8" fillId="37" borderId="0" xfId="0" applyFont="1" applyFill="1" applyAlignment="1">
      <alignment/>
    </xf>
    <xf numFmtId="0" fontId="10" fillId="38" borderId="10" xfId="0" applyFont="1" applyFill="1" applyBorder="1" applyAlignment="1" applyProtection="1">
      <alignment vertical="center" wrapText="1"/>
      <protection locked="0"/>
    </xf>
    <xf numFmtId="0" fontId="4" fillId="38" borderId="11" xfId="0" applyFont="1" applyFill="1" applyBorder="1" applyAlignment="1" applyProtection="1">
      <alignment vertical="center"/>
      <protection locked="0"/>
    </xf>
    <xf numFmtId="0" fontId="4" fillId="38" borderId="12" xfId="0" applyFont="1" applyFill="1" applyBorder="1" applyAlignment="1" applyProtection="1">
      <alignment horizontal="center"/>
      <protection locked="0"/>
    </xf>
    <xf numFmtId="0" fontId="10" fillId="38" borderId="13" xfId="0" applyFont="1" applyFill="1" applyBorder="1" applyAlignment="1" applyProtection="1">
      <alignment horizontal="center" vertical="center"/>
      <protection locked="0"/>
    </xf>
    <xf numFmtId="0" fontId="10" fillId="38" borderId="14" xfId="0" applyFont="1" applyFill="1" applyBorder="1" applyAlignment="1" applyProtection="1">
      <alignment horizontal="center" vertical="center" wrapText="1"/>
      <protection locked="0"/>
    </xf>
    <xf numFmtId="0" fontId="10" fillId="38" borderId="12" xfId="0" applyFont="1" applyFill="1" applyBorder="1" applyAlignment="1" applyProtection="1">
      <alignment horizontal="center" vertical="center" wrapText="1"/>
      <protection locked="0"/>
    </xf>
    <xf numFmtId="0" fontId="4" fillId="37" borderId="0" xfId="0" applyFont="1" applyFill="1" applyAlignment="1" applyProtection="1">
      <alignment horizontal="left"/>
      <protection locked="0"/>
    </xf>
    <xf numFmtId="0" fontId="4" fillId="37" borderId="0" xfId="0" applyFont="1" applyFill="1" applyAlignment="1" applyProtection="1">
      <alignment/>
      <protection/>
    </xf>
    <xf numFmtId="0" fontId="4" fillId="37" borderId="0" xfId="0" applyFont="1" applyFill="1" applyAlignment="1" applyProtection="1">
      <alignment horizontal="center"/>
      <protection/>
    </xf>
    <xf numFmtId="0" fontId="10" fillId="37" borderId="0" xfId="0" applyFont="1" applyFill="1" applyAlignment="1" applyProtection="1">
      <alignment horizontal="left"/>
      <protection/>
    </xf>
    <xf numFmtId="0" fontId="4" fillId="37" borderId="0" xfId="0" applyFont="1" applyFill="1" applyAlignment="1" applyProtection="1">
      <alignment horizontal="left" vertical="center"/>
      <protection/>
    </xf>
    <xf numFmtId="0" fontId="4" fillId="0" borderId="0" xfId="0" applyFont="1" applyAlignment="1" applyProtection="1">
      <alignment/>
      <protection/>
    </xf>
    <xf numFmtId="0" fontId="10" fillId="37" borderId="0" xfId="0" applyFont="1" applyFill="1" applyAlignment="1" applyProtection="1">
      <alignment horizontal="center"/>
      <protection/>
    </xf>
    <xf numFmtId="0" fontId="4" fillId="37" borderId="15" xfId="0" applyFont="1" applyFill="1" applyBorder="1" applyAlignment="1" applyProtection="1">
      <alignment/>
      <protection/>
    </xf>
    <xf numFmtId="0" fontId="10" fillId="37" borderId="0" xfId="0" applyFont="1" applyFill="1" applyAlignment="1" applyProtection="1">
      <alignment horizontal="right" vertical="top"/>
      <protection/>
    </xf>
    <xf numFmtId="0" fontId="10" fillId="37" borderId="11" xfId="0" applyFont="1" applyFill="1" applyBorder="1" applyAlignment="1" applyProtection="1">
      <alignment horizontal="center"/>
      <protection/>
    </xf>
    <xf numFmtId="0" fontId="11" fillId="37" borderId="0" xfId="0" applyFont="1" applyFill="1" applyAlignment="1" applyProtection="1">
      <alignment horizontal="right" vertical="center"/>
      <protection/>
    </xf>
    <xf numFmtId="0" fontId="10" fillId="37" borderId="0" xfId="0" applyFont="1" applyFill="1" applyAlignment="1" applyProtection="1">
      <alignment horizontal="left" vertical="center"/>
      <protection/>
    </xf>
    <xf numFmtId="0" fontId="12" fillId="37" borderId="0" xfId="0" applyFont="1" applyFill="1" applyAlignment="1" applyProtection="1">
      <alignment/>
      <protection/>
    </xf>
    <xf numFmtId="0" fontId="11" fillId="39" borderId="13" xfId="0" applyFont="1" applyFill="1" applyBorder="1" applyAlignment="1" applyProtection="1">
      <alignment horizontal="center" vertical="center"/>
      <protection/>
    </xf>
    <xf numFmtId="0" fontId="11" fillId="39" borderId="13" xfId="0" applyFont="1" applyFill="1" applyBorder="1" applyAlignment="1" applyProtection="1">
      <alignment horizontal="center" vertical="center" wrapText="1"/>
      <protection/>
    </xf>
    <xf numFmtId="0" fontId="12" fillId="39" borderId="13" xfId="0" applyFont="1" applyFill="1" applyBorder="1" applyAlignment="1" applyProtection="1">
      <alignment horizontal="center"/>
      <protection/>
    </xf>
    <xf numFmtId="0" fontId="10" fillId="37" borderId="13" xfId="0" applyFont="1" applyFill="1" applyBorder="1" applyAlignment="1" applyProtection="1">
      <alignment horizontal="center" vertical="center"/>
      <protection/>
    </xf>
    <xf numFmtId="0" fontId="4" fillId="37" borderId="13" xfId="0" applyFont="1" applyFill="1" applyBorder="1" applyAlignment="1" applyProtection="1">
      <alignment horizontal="center"/>
      <protection/>
    </xf>
    <xf numFmtId="0" fontId="4" fillId="37" borderId="13" xfId="0" applyFont="1" applyFill="1" applyBorder="1" applyAlignment="1" applyProtection="1">
      <alignment horizontal="center" vertical="center"/>
      <protection/>
    </xf>
    <xf numFmtId="2" fontId="4" fillId="37" borderId="13" xfId="0" applyNumberFormat="1" applyFont="1" applyFill="1" applyBorder="1" applyAlignment="1" applyProtection="1">
      <alignment horizontal="center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horizontal="center" vertical="center"/>
      <protection/>
    </xf>
    <xf numFmtId="0" fontId="10" fillId="37" borderId="13" xfId="0" applyFont="1" applyFill="1" applyBorder="1" applyAlignment="1" applyProtection="1">
      <alignment horizontal="center"/>
      <protection/>
    </xf>
    <xf numFmtId="2" fontId="10" fillId="37" borderId="13" xfId="0" applyNumberFormat="1" applyFont="1" applyFill="1" applyBorder="1" applyAlignment="1" applyProtection="1">
      <alignment horizontal="center"/>
      <protection/>
    </xf>
    <xf numFmtId="0" fontId="4" fillId="37" borderId="13" xfId="0" applyFont="1" applyFill="1" applyBorder="1" applyAlignment="1" applyProtection="1">
      <alignment/>
      <protection/>
    </xf>
    <xf numFmtId="0" fontId="10" fillId="24" borderId="13" xfId="0" applyFont="1" applyFill="1" applyBorder="1" applyAlignment="1" applyProtection="1">
      <alignment horizontal="center" vertical="center"/>
      <protection/>
    </xf>
    <xf numFmtId="0" fontId="15" fillId="40" borderId="0" xfId="0" applyFont="1" applyFill="1" applyAlignment="1" applyProtection="1">
      <alignment horizontal="center" vertical="center"/>
      <protection/>
    </xf>
    <xf numFmtId="2" fontId="16" fillId="41" borderId="13" xfId="0" applyNumberFormat="1" applyFont="1" applyFill="1" applyBorder="1" applyAlignment="1" applyProtection="1">
      <alignment horizontal="center" vertical="center"/>
      <protection/>
    </xf>
    <xf numFmtId="0" fontId="10" fillId="37" borderId="13" xfId="0" applyFont="1" applyFill="1" applyBorder="1" applyAlignment="1" applyProtection="1">
      <alignment/>
      <protection/>
    </xf>
    <xf numFmtId="0" fontId="10" fillId="22" borderId="13" xfId="0" applyFont="1" applyFill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/>
      <protection/>
    </xf>
    <xf numFmtId="0" fontId="4" fillId="37" borderId="16" xfId="0" applyFont="1" applyFill="1" applyBorder="1" applyAlignment="1" applyProtection="1">
      <alignment/>
      <protection/>
    </xf>
    <xf numFmtId="0" fontId="4" fillId="37" borderId="0" xfId="0" applyFont="1" applyFill="1" applyBorder="1" applyAlignment="1" applyProtection="1">
      <alignment/>
      <protection/>
    </xf>
    <xf numFmtId="0" fontId="4" fillId="37" borderId="14" xfId="0" applyFont="1" applyFill="1" applyBorder="1" applyAlignment="1" applyProtection="1">
      <alignment wrapText="1"/>
      <protection/>
    </xf>
    <xf numFmtId="0" fontId="4" fillId="37" borderId="0" xfId="0" applyFont="1" applyFill="1" applyBorder="1" applyAlignment="1" applyProtection="1">
      <alignment horizontal="center"/>
      <protection/>
    </xf>
    <xf numFmtId="0" fontId="4" fillId="37" borderId="0" xfId="0" applyFont="1" applyFill="1" applyAlignment="1" applyProtection="1">
      <alignment wrapText="1"/>
      <protection/>
    </xf>
    <xf numFmtId="0" fontId="10" fillId="37" borderId="0" xfId="0" applyFont="1" applyFill="1" applyAlignment="1" applyProtection="1">
      <alignment horizontal="center" vertical="center" wrapText="1"/>
      <protection/>
    </xf>
    <xf numFmtId="0" fontId="6" fillId="37" borderId="0" xfId="0" applyFont="1" applyFill="1" applyBorder="1" applyAlignment="1" applyProtection="1">
      <alignment/>
      <protection/>
    </xf>
    <xf numFmtId="0" fontId="10" fillId="37" borderId="0" xfId="0" applyFont="1" applyFill="1" applyAlignment="1" applyProtection="1">
      <alignment horizontal="right"/>
      <protection/>
    </xf>
    <xf numFmtId="0" fontId="10" fillId="37" borderId="0" xfId="0" applyFont="1" applyFill="1" applyAlignment="1" applyProtection="1">
      <alignment/>
      <protection/>
    </xf>
    <xf numFmtId="0" fontId="5" fillId="37" borderId="0" xfId="0" applyFont="1" applyFill="1" applyAlignment="1" applyProtection="1">
      <alignment/>
      <protection/>
    </xf>
    <xf numFmtId="0" fontId="5" fillId="37" borderId="0" xfId="0" applyFont="1" applyFill="1" applyAlignment="1" applyProtection="1">
      <alignment horizontal="center"/>
      <protection/>
    </xf>
    <xf numFmtId="0" fontId="0" fillId="37" borderId="0" xfId="0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4" fillId="38" borderId="10" xfId="0" applyFont="1" applyFill="1" applyBorder="1" applyAlignment="1" applyProtection="1">
      <alignment horizontal="center"/>
      <protection locked="0"/>
    </xf>
  </cellXfs>
  <cellStyles count="56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dxf0" xfId="34"/>
    <cellStyle name="cedxf1" xfId="35"/>
    <cellStyle name="cedxf10" xfId="36"/>
    <cellStyle name="cedxf11" xfId="37"/>
    <cellStyle name="cedxf12" xfId="38"/>
    <cellStyle name="cedxf2" xfId="39"/>
    <cellStyle name="cedxf3" xfId="40"/>
    <cellStyle name="cedxf6" xfId="41"/>
    <cellStyle name="cedxf9" xfId="42"/>
    <cellStyle name="Cella collegata" xfId="43"/>
    <cellStyle name="Cella da controllare" xfId="44"/>
    <cellStyle name="Colore 1" xfId="45"/>
    <cellStyle name="Colore 2" xfId="46"/>
    <cellStyle name="Colore 3" xfId="47"/>
    <cellStyle name="Colore 4" xfId="48"/>
    <cellStyle name="Colore 5" xfId="49"/>
    <cellStyle name="Colore 6" xfId="50"/>
    <cellStyle name="Input" xfId="51"/>
    <cellStyle name="Comma" xfId="52"/>
    <cellStyle name="Comma [0]" xfId="53"/>
    <cellStyle name="Neutrale" xfId="54"/>
    <cellStyle name="Nota" xfId="55"/>
    <cellStyle name="Output" xfId="56"/>
    <cellStyle name="Percent" xfId="57"/>
    <cellStyle name="Testo avviso" xfId="58"/>
    <cellStyle name="Testo descrittivo" xfId="59"/>
    <cellStyle name="Titolo" xfId="60"/>
    <cellStyle name="Titolo 1" xfId="61"/>
    <cellStyle name="Titolo 2" xfId="62"/>
    <cellStyle name="Titolo 3" xfId="63"/>
    <cellStyle name="Titolo 4" xfId="64"/>
    <cellStyle name="Totale" xfId="65"/>
    <cellStyle name="Valore non valido" xfId="66"/>
    <cellStyle name="Valore valido" xfId="67"/>
    <cellStyle name="Currency" xfId="68"/>
    <cellStyle name="Currency [0]" xfId="69"/>
  </cellStyles>
  <dxfs count="12">
    <dxf>
      <font>
        <b val="0"/>
        <sz val="10"/>
      </font>
      <fill>
        <patternFill patternType="solid">
          <fgColor indexed="58"/>
          <bgColor indexed="8"/>
        </patternFill>
      </fill>
    </dxf>
    <dxf>
      <font>
        <b val="0"/>
        <sz val="10"/>
      </font>
      <fill>
        <patternFill patternType="solid">
          <fgColor indexed="29"/>
          <bgColor indexed="45"/>
        </patternFill>
      </fill>
    </dxf>
    <dxf>
      <font>
        <b val="0"/>
        <sz val="10"/>
      </font>
      <fill>
        <patternFill patternType="solid">
          <fgColor indexed="58"/>
          <bgColor indexed="8"/>
        </patternFill>
      </fill>
    </dxf>
    <dxf>
      <font>
        <b val="0"/>
        <sz val="10"/>
      </font>
      <fill>
        <patternFill patternType="solid">
          <fgColor indexed="43"/>
          <bgColor indexed="47"/>
        </patternFill>
      </fill>
    </dxf>
    <dxf>
      <font>
        <b/>
        <i val="0"/>
        <u val="none"/>
        <sz val="10"/>
        <color indexed="10"/>
      </font>
    </dxf>
    <dxf>
      <font>
        <b/>
        <i val="0"/>
        <u val="none"/>
        <sz val="10"/>
        <color indexed="10"/>
      </font>
    </dxf>
    <dxf>
      <font>
        <b val="0"/>
        <u val="none"/>
        <sz val="10"/>
        <color indexed="10"/>
      </font>
    </dxf>
    <dxf>
      <font>
        <b val="0"/>
        <u val="none"/>
        <sz val="10"/>
        <color rgb="FFFF0000"/>
      </font>
      <border/>
    </dxf>
    <dxf>
      <font>
        <b/>
        <i val="0"/>
        <u val="none"/>
        <sz val="10"/>
        <color rgb="FFFF0000"/>
      </font>
      <border/>
    </dxf>
    <dxf>
      <font>
        <b val="0"/>
        <sz val="10"/>
      </font>
      <fill>
        <patternFill patternType="solid">
          <fgColor rgb="FFFFE285"/>
          <bgColor rgb="FFFFCC99"/>
        </patternFill>
      </fill>
      <border/>
    </dxf>
    <dxf>
      <font>
        <b val="0"/>
        <sz val="10"/>
      </font>
      <fill>
        <patternFill patternType="solid">
          <fgColor rgb="FF003300"/>
          <bgColor rgb="FF000000"/>
        </patternFill>
      </fill>
      <border/>
    </dxf>
    <dxf>
      <font>
        <b val="0"/>
        <sz val="10"/>
      </font>
      <fill>
        <patternFill patternType="solid">
          <fgColor rgb="FFFF8080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92D050"/>
      <rgbColor rgb="00808080"/>
      <rgbColor rgb="009999FF"/>
      <rgbColor rgb="00993366"/>
      <rgbColor rgb="00FFFFCC"/>
      <rgbColor rgb="00CAF3F2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E285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7357F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1E2279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100"/>
  <sheetViews>
    <sheetView tabSelected="1" zoomScalePageLayoutView="0" workbookViewId="0" topLeftCell="A1">
      <selection activeCell="C5" sqref="C5"/>
    </sheetView>
  </sheetViews>
  <sheetFormatPr defaultColWidth="9.7109375" defaultRowHeight="12.75"/>
  <cols>
    <col min="1" max="1" width="1.28515625" style="100" customWidth="1"/>
    <col min="2" max="2" width="7.57421875" style="62" customWidth="1"/>
    <col min="3" max="5" width="8.7109375" style="62" customWidth="1"/>
    <col min="6" max="6" width="0.13671875" style="62" customWidth="1"/>
    <col min="7" max="8" width="8.28125" style="62" customWidth="1"/>
    <col min="9" max="9" width="8.7109375" style="62" customWidth="1"/>
    <col min="10" max="11" width="8.7109375" style="2" customWidth="1"/>
    <col min="12" max="12" width="8.00390625" style="2" customWidth="1"/>
    <col min="13" max="14" width="8.7109375" style="2" customWidth="1"/>
    <col min="15" max="15" width="7.57421875" style="2" customWidth="1"/>
    <col min="16" max="16" width="2.57421875" style="2" customWidth="1"/>
    <col min="17" max="17" width="8.7109375" style="2" customWidth="1"/>
    <col min="18" max="19" width="7.28125" style="2" customWidth="1"/>
    <col min="20" max="20" width="8.421875" style="3" customWidth="1"/>
    <col min="21" max="21" width="7.28125" style="2" customWidth="1"/>
    <col min="22" max="22" width="0.71875" style="2" customWidth="1"/>
    <col min="23" max="23" width="7.57421875" style="2" customWidth="1"/>
    <col min="24" max="24" width="9.7109375" style="1" customWidth="1"/>
    <col min="25" max="25" width="8.421875" style="4" customWidth="1"/>
    <col min="26" max="26" width="8.7109375" style="5" customWidth="1"/>
    <col min="27" max="27" width="8.7109375" style="6" customWidth="1"/>
    <col min="28" max="28" width="8.7109375" style="7" customWidth="1"/>
    <col min="29" max="29" width="8.7109375" style="6" customWidth="1"/>
    <col min="30" max="30" width="8.28125" style="6" customWidth="1"/>
    <col min="31" max="31" width="12.28125" style="6" customWidth="1"/>
    <col min="32" max="32" width="8.7109375" style="6" customWidth="1"/>
    <col min="33" max="33" width="7.28125" style="8" customWidth="1"/>
    <col min="34" max="37" width="8.28125" style="6" customWidth="1"/>
    <col min="38" max="38" width="8.28125" style="8" customWidth="1"/>
    <col min="39" max="40" width="8.7109375" style="9" customWidth="1"/>
    <col min="41" max="55" width="8.7109375" style="5" customWidth="1"/>
  </cols>
  <sheetData>
    <row r="1" spans="1:38" ht="14.25">
      <c r="A1" s="58"/>
      <c r="B1" s="58"/>
      <c r="C1" s="58"/>
      <c r="D1" s="59"/>
      <c r="E1" s="58"/>
      <c r="F1" s="58"/>
      <c r="G1" s="58"/>
      <c r="H1" s="58"/>
      <c r="I1" s="59"/>
      <c r="J1" s="12"/>
      <c r="L1" s="13"/>
      <c r="T1" s="2"/>
      <c r="W1" s="1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1:38" ht="14.25">
      <c r="A2" s="58"/>
      <c r="B2" s="60" t="s">
        <v>0</v>
      </c>
      <c r="C2" s="61"/>
      <c r="D2" s="59"/>
      <c r="E2" s="58"/>
      <c r="F2" s="61"/>
      <c r="G2" s="58"/>
      <c r="H2" s="58"/>
      <c r="I2" s="59"/>
      <c r="J2" s="12"/>
      <c r="L2" s="13"/>
      <c r="Q2" s="14"/>
      <c r="S2" s="15"/>
      <c r="T2" s="15"/>
      <c r="W2" s="12"/>
      <c r="X2" s="16">
        <f ca="1">NOW()</f>
        <v>43352.525911689816</v>
      </c>
      <c r="Y2" s="2"/>
      <c r="Z2" s="2"/>
      <c r="AA2" s="17"/>
      <c r="AB2" s="17"/>
      <c r="AC2" s="17"/>
      <c r="AD2" s="17"/>
      <c r="AE2" s="17"/>
      <c r="AF2" s="2"/>
      <c r="AG2" s="2"/>
      <c r="AH2" s="18"/>
      <c r="AI2" s="2"/>
      <c r="AJ2" s="2"/>
      <c r="AK2" s="19">
        <f ca="1">NOW()</f>
        <v>43352.525911689816</v>
      </c>
      <c r="AL2" s="2"/>
    </row>
    <row r="3" spans="1:38" ht="14.25">
      <c r="A3" s="58"/>
      <c r="B3" s="58"/>
      <c r="C3" s="58"/>
      <c r="D3" s="59"/>
      <c r="E3" s="58"/>
      <c r="F3" s="58"/>
      <c r="H3" s="58"/>
      <c r="I3" s="59"/>
      <c r="J3" s="12"/>
      <c r="L3" s="13"/>
      <c r="T3" s="2"/>
      <c r="W3" s="1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38" ht="18" customHeight="1">
      <c r="A4" s="58"/>
      <c r="B4" s="60" t="s">
        <v>1</v>
      </c>
      <c r="C4" s="60"/>
      <c r="D4" s="63" t="s">
        <v>2</v>
      </c>
      <c r="E4" s="58"/>
      <c r="F4" s="58"/>
      <c r="G4" s="60" t="s">
        <v>3</v>
      </c>
      <c r="H4" s="60"/>
      <c r="I4" s="59"/>
      <c r="J4" s="12"/>
      <c r="L4" s="13"/>
      <c r="Q4" s="15"/>
      <c r="T4" s="2"/>
      <c r="W4" s="12"/>
      <c r="X4" s="15" t="s">
        <v>4</v>
      </c>
      <c r="Y4" s="2"/>
      <c r="Z4" s="2"/>
      <c r="AA4" s="15"/>
      <c r="AB4" s="20"/>
      <c r="AC4" s="20"/>
      <c r="AD4" s="20"/>
      <c r="AE4" s="15"/>
      <c r="AF4" s="2"/>
      <c r="AG4" s="2"/>
      <c r="AH4" s="15"/>
      <c r="AI4" s="2"/>
      <c r="AJ4" s="2"/>
      <c r="AK4" s="2"/>
      <c r="AL4" s="2"/>
    </row>
    <row r="5" spans="1:38" ht="19.5" customHeight="1">
      <c r="A5" s="64"/>
      <c r="B5" s="55"/>
      <c r="C5" s="56"/>
      <c r="D5" s="101"/>
      <c r="E5" s="101"/>
      <c r="F5" s="57"/>
      <c r="G5" s="51"/>
      <c r="H5" s="52"/>
      <c r="I5" s="53"/>
      <c r="J5" s="12"/>
      <c r="L5" s="13"/>
      <c r="N5" s="21">
        <f>$C$5</f>
        <v>0</v>
      </c>
      <c r="O5" s="21">
        <f>$C$5</f>
        <v>0</v>
      </c>
      <c r="Q5" s="22"/>
      <c r="R5" s="23"/>
      <c r="S5" s="23"/>
      <c r="T5" s="23"/>
      <c r="U5" s="23"/>
      <c r="V5" s="23"/>
      <c r="W5" s="12"/>
      <c r="X5" s="24"/>
      <c r="Y5" s="25"/>
      <c r="Z5" s="25"/>
      <c r="AA5" s="25"/>
      <c r="AB5" s="26"/>
      <c r="AC5" s="26"/>
      <c r="AD5" s="26"/>
      <c r="AE5" s="25"/>
      <c r="AF5" s="2"/>
      <c r="AG5" s="2"/>
      <c r="AH5" s="22"/>
      <c r="AI5" s="25"/>
      <c r="AJ5" s="25"/>
      <c r="AK5" s="25"/>
      <c r="AL5" s="2"/>
    </row>
    <row r="6" spans="1:38" ht="21" customHeight="1">
      <c r="A6" s="65"/>
      <c r="B6" s="66"/>
      <c r="C6" s="58"/>
      <c r="D6" s="59"/>
      <c r="E6" s="67" t="s">
        <v>5</v>
      </c>
      <c r="F6" s="58"/>
      <c r="G6" s="54">
        <v>3</v>
      </c>
      <c r="H6" s="68"/>
      <c r="I6" s="59"/>
      <c r="J6" s="12"/>
      <c r="K6" s="27" t="s">
        <v>6</v>
      </c>
      <c r="L6" s="13"/>
      <c r="N6" s="2">
        <f>G9</f>
        <v>3</v>
      </c>
      <c r="O6" s="2">
        <f>X9</f>
        <v>0</v>
      </c>
      <c r="Q6" s="20" t="s">
        <v>7</v>
      </c>
      <c r="R6" s="17"/>
      <c r="S6" s="17"/>
      <c r="T6" s="17"/>
      <c r="U6" s="28" t="s">
        <v>8</v>
      </c>
      <c r="V6" s="28"/>
      <c r="W6" s="12"/>
      <c r="X6" s="17"/>
      <c r="Y6" s="2"/>
      <c r="Z6" s="17"/>
      <c r="AA6" s="2"/>
      <c r="AB6" s="2"/>
      <c r="AC6" s="15"/>
      <c r="AD6" s="17"/>
      <c r="AE6" s="2"/>
      <c r="AF6" s="2"/>
      <c r="AG6" s="2"/>
      <c r="AH6" s="13" t="s">
        <v>9</v>
      </c>
      <c r="AI6" s="2"/>
      <c r="AJ6" s="2"/>
      <c r="AK6" s="2"/>
      <c r="AL6" s="2"/>
    </row>
    <row r="7" spans="1:38" ht="21" customHeight="1">
      <c r="A7" s="69"/>
      <c r="B7" s="70" t="s">
        <v>10</v>
      </c>
      <c r="C7" s="70" t="s">
        <v>11</v>
      </c>
      <c r="D7" s="70" t="s">
        <v>12</v>
      </c>
      <c r="E7" s="71" t="s">
        <v>13</v>
      </c>
      <c r="F7" s="72"/>
      <c r="G7" s="71" t="s">
        <v>14</v>
      </c>
      <c r="H7" s="71" t="s">
        <v>15</v>
      </c>
      <c r="I7" s="70" t="s">
        <v>16</v>
      </c>
      <c r="J7" s="12"/>
      <c r="K7" s="29"/>
      <c r="L7" s="30"/>
      <c r="M7" s="29"/>
      <c r="N7" s="29">
        <f aca="true" t="shared" si="0" ref="N7:N13">G11</f>
        <v>3</v>
      </c>
      <c r="O7" s="29">
        <f aca="true" t="shared" si="1" ref="O7:O13">X11</f>
        <v>0</v>
      </c>
      <c r="P7" s="29"/>
      <c r="Q7" s="31" t="s">
        <v>17</v>
      </c>
      <c r="R7" s="32"/>
      <c r="S7" s="29"/>
      <c r="T7" s="33"/>
      <c r="U7" s="32" t="s">
        <v>13</v>
      </c>
      <c r="V7" s="32"/>
      <c r="W7" s="12"/>
      <c r="X7" s="31" t="s">
        <v>18</v>
      </c>
      <c r="Y7" s="34"/>
      <c r="Z7" s="34"/>
      <c r="AA7" s="34"/>
      <c r="AB7" s="29"/>
      <c r="AC7" s="33"/>
      <c r="AD7" s="33"/>
      <c r="AE7" s="34"/>
      <c r="AF7" s="29"/>
      <c r="AG7" s="29"/>
      <c r="AH7" s="31" t="s">
        <v>19</v>
      </c>
      <c r="AI7" s="34"/>
      <c r="AJ7" s="34"/>
      <c r="AK7" s="31" t="s">
        <v>20</v>
      </c>
      <c r="AL7" s="29"/>
    </row>
    <row r="8" spans="1:38" ht="18.75" customHeight="1">
      <c r="A8" s="58"/>
      <c r="B8" s="73"/>
      <c r="C8" s="73"/>
      <c r="D8" s="74"/>
      <c r="E8" s="73"/>
      <c r="F8" s="74"/>
      <c r="G8" s="73"/>
      <c r="H8" s="73"/>
      <c r="I8" s="74"/>
      <c r="J8" s="12"/>
      <c r="L8" s="13"/>
      <c r="N8" s="2">
        <f t="shared" si="0"/>
        <v>4</v>
      </c>
      <c r="O8" s="2">
        <f t="shared" si="1"/>
        <v>0</v>
      </c>
      <c r="Q8" s="17"/>
      <c r="R8" s="3"/>
      <c r="S8" s="3"/>
      <c r="U8" s="3"/>
      <c r="V8" s="3"/>
      <c r="W8" s="12"/>
      <c r="X8" s="17"/>
      <c r="Y8" s="35"/>
      <c r="Z8" s="35"/>
      <c r="AA8" s="35"/>
      <c r="AB8" s="2"/>
      <c r="AC8" s="3"/>
      <c r="AD8" s="3"/>
      <c r="AE8" s="35"/>
      <c r="AF8" s="2"/>
      <c r="AG8" s="2"/>
      <c r="AH8" s="17"/>
      <c r="AI8" s="35"/>
      <c r="AJ8" s="35"/>
      <c r="AK8" s="17"/>
      <c r="AL8" s="2"/>
    </row>
    <row r="9" spans="1:38" ht="15.75" customHeight="1">
      <c r="A9" s="58"/>
      <c r="B9" s="75">
        <v>1</v>
      </c>
      <c r="C9" s="75">
        <v>5</v>
      </c>
      <c r="D9" s="76">
        <v>0.39</v>
      </c>
      <c r="E9" s="77">
        <v>12</v>
      </c>
      <c r="F9" s="74"/>
      <c r="G9" s="54">
        <v>3</v>
      </c>
      <c r="H9" s="78">
        <f aca="true" t="shared" si="2" ref="H9:H17">IF(G9&lt;1,"",IF(2+AE9+AA9&gt;-1,2+AE9+AA9,0))</f>
        <v>4</v>
      </c>
      <c r="I9" s="79">
        <f aca="true" t="shared" si="3" ref="I9:I17">H9*D9</f>
        <v>1.56</v>
      </c>
      <c r="J9" s="12"/>
      <c r="L9" s="13"/>
      <c r="N9" s="2">
        <f t="shared" si="0"/>
        <v>1</v>
      </c>
      <c r="O9" s="2">
        <f t="shared" si="1"/>
        <v>0</v>
      </c>
      <c r="Q9" s="3">
        <v>276</v>
      </c>
      <c r="R9" s="20"/>
      <c r="S9" s="3">
        <f aca="true" t="shared" si="4" ref="S9:S17">C9</f>
        <v>5</v>
      </c>
      <c r="T9" s="3">
        <f aca="true" t="shared" si="5" ref="T9:T17">E9</f>
        <v>12</v>
      </c>
      <c r="U9" s="20">
        <v>1</v>
      </c>
      <c r="V9" s="20"/>
      <c r="W9" s="12"/>
      <c r="X9" s="17"/>
      <c r="Y9" s="35">
        <f>X6-AD9</f>
        <v>-12</v>
      </c>
      <c r="Z9" s="35">
        <f>G6-T9</f>
        <v>-9</v>
      </c>
      <c r="AA9" s="35">
        <f aca="true" t="shared" si="6" ref="AA9:AA17">IF(Z9&lt;0,0,IF(Z9&lt;18,1,IF(Z9&lt;36,2,3)))</f>
        <v>0</v>
      </c>
      <c r="AB9" s="2"/>
      <c r="AC9" s="3">
        <f aca="true" t="shared" si="7" ref="AC9:AC17">S9</f>
        <v>5</v>
      </c>
      <c r="AD9" s="3">
        <f aca="true" t="shared" si="8" ref="AD9:AD17">T9</f>
        <v>12</v>
      </c>
      <c r="AE9" s="35">
        <f aca="true" t="shared" si="9" ref="AE9:AE17">S9-G9</f>
        <v>2</v>
      </c>
      <c r="AF9" s="2"/>
      <c r="AG9" s="2"/>
      <c r="AH9" s="3">
        <v>381</v>
      </c>
      <c r="AI9" s="35">
        <f aca="true" t="shared" si="10" ref="AI9:AI17">IF(Y9&lt;0,0,IF(Y9&lt;18,1,IF(Y9&lt;36,2,3)))</f>
        <v>0</v>
      </c>
      <c r="AJ9" s="35">
        <f aca="true" t="shared" si="11" ref="AJ9:AJ17">AC9-X9</f>
        <v>5</v>
      </c>
      <c r="AK9" s="17">
        <f aca="true" t="shared" si="12" ref="AK9:AK17">IF(X9&lt;1,"",IF(2+AJ9+AI9&gt;-1,2+AJ9+AI9,0))</f>
      </c>
      <c r="AL9" s="2"/>
    </row>
    <row r="10" spans="1:38" ht="15.75" customHeight="1">
      <c r="A10" s="58"/>
      <c r="B10" s="75">
        <v>2</v>
      </c>
      <c r="C10" s="75">
        <v>4</v>
      </c>
      <c r="D10" s="76">
        <v>0.28</v>
      </c>
      <c r="E10" s="77">
        <v>14</v>
      </c>
      <c r="F10" s="74"/>
      <c r="G10" s="54">
        <v>2</v>
      </c>
      <c r="H10" s="78">
        <f t="shared" si="2"/>
        <v>4</v>
      </c>
      <c r="I10" s="79">
        <f t="shared" si="3"/>
        <v>1.12</v>
      </c>
      <c r="J10" s="12"/>
      <c r="L10" s="13"/>
      <c r="N10" s="2">
        <f t="shared" si="0"/>
        <v>1</v>
      </c>
      <c r="O10" s="2">
        <f t="shared" si="1"/>
        <v>0</v>
      </c>
      <c r="Q10" s="3">
        <v>508</v>
      </c>
      <c r="R10" s="20"/>
      <c r="S10" s="3">
        <f t="shared" si="4"/>
        <v>4</v>
      </c>
      <c r="T10" s="3">
        <f t="shared" si="5"/>
        <v>14</v>
      </c>
      <c r="U10" s="20">
        <v>2</v>
      </c>
      <c r="V10" s="20"/>
      <c r="W10" s="12"/>
      <c r="X10" s="17"/>
      <c r="Y10" s="35">
        <f>X6-AD10</f>
        <v>-14</v>
      </c>
      <c r="Z10" s="35">
        <f>G6-T10</f>
        <v>-11</v>
      </c>
      <c r="AA10" s="35">
        <f t="shared" si="6"/>
        <v>0</v>
      </c>
      <c r="AB10" s="2"/>
      <c r="AC10" s="3">
        <f t="shared" si="7"/>
        <v>4</v>
      </c>
      <c r="AD10" s="3">
        <f t="shared" si="8"/>
        <v>14</v>
      </c>
      <c r="AE10" s="35">
        <f t="shared" si="9"/>
        <v>2</v>
      </c>
      <c r="AF10" s="2"/>
      <c r="AG10" s="2"/>
      <c r="AH10" s="3">
        <v>491</v>
      </c>
      <c r="AI10" s="35">
        <f t="shared" si="10"/>
        <v>0</v>
      </c>
      <c r="AJ10" s="35">
        <f t="shared" si="11"/>
        <v>4</v>
      </c>
      <c r="AK10" s="17">
        <f t="shared" si="12"/>
      </c>
      <c r="AL10" s="2"/>
    </row>
    <row r="11" spans="1:38" ht="15.75" customHeight="1">
      <c r="A11" s="58"/>
      <c r="B11" s="75">
        <v>3</v>
      </c>
      <c r="C11" s="75">
        <v>4</v>
      </c>
      <c r="D11" s="76">
        <v>0.72</v>
      </c>
      <c r="E11" s="77">
        <v>6</v>
      </c>
      <c r="F11" s="74"/>
      <c r="G11" s="54">
        <v>3</v>
      </c>
      <c r="H11" s="78">
        <f t="shared" si="2"/>
        <v>3</v>
      </c>
      <c r="I11" s="79">
        <f t="shared" si="3"/>
        <v>2.16</v>
      </c>
      <c r="J11" s="12"/>
      <c r="L11" s="13"/>
      <c r="N11" s="2">
        <f t="shared" si="0"/>
        <v>1</v>
      </c>
      <c r="O11" s="2">
        <f t="shared" si="1"/>
        <v>0</v>
      </c>
      <c r="Q11" s="3">
        <v>358</v>
      </c>
      <c r="R11" s="20"/>
      <c r="S11" s="3">
        <f t="shared" si="4"/>
        <v>4</v>
      </c>
      <c r="T11" s="3">
        <f t="shared" si="5"/>
        <v>6</v>
      </c>
      <c r="U11" s="20">
        <v>3</v>
      </c>
      <c r="V11" s="20"/>
      <c r="W11" s="12"/>
      <c r="X11" s="17"/>
      <c r="Y11" s="35">
        <f>X6-AD11</f>
        <v>-6</v>
      </c>
      <c r="Z11" s="35">
        <f>G6-T11</f>
        <v>-3</v>
      </c>
      <c r="AA11" s="35">
        <f t="shared" si="6"/>
        <v>0</v>
      </c>
      <c r="AB11" s="2"/>
      <c r="AC11" s="3">
        <f t="shared" si="7"/>
        <v>4</v>
      </c>
      <c r="AD11" s="3">
        <f t="shared" si="8"/>
        <v>6</v>
      </c>
      <c r="AE11" s="35">
        <f t="shared" si="9"/>
        <v>1</v>
      </c>
      <c r="AF11" s="2"/>
      <c r="AG11" s="2"/>
      <c r="AH11" s="3">
        <v>360</v>
      </c>
      <c r="AI11" s="35">
        <f t="shared" si="10"/>
        <v>0</v>
      </c>
      <c r="AJ11" s="35">
        <f t="shared" si="11"/>
        <v>4</v>
      </c>
      <c r="AK11" s="17">
        <f t="shared" si="12"/>
      </c>
      <c r="AL11" s="2"/>
    </row>
    <row r="12" spans="1:38" ht="15.75" customHeight="1">
      <c r="A12" s="58"/>
      <c r="B12" s="75">
        <v>4</v>
      </c>
      <c r="C12" s="75">
        <v>3</v>
      </c>
      <c r="D12" s="76">
        <v>0.83</v>
      </c>
      <c r="E12" s="77">
        <v>4</v>
      </c>
      <c r="F12" s="74"/>
      <c r="G12" s="54">
        <v>4</v>
      </c>
      <c r="H12" s="78">
        <f t="shared" si="2"/>
        <v>1</v>
      </c>
      <c r="I12" s="79">
        <f t="shared" si="3"/>
        <v>0.83</v>
      </c>
      <c r="J12" s="12"/>
      <c r="L12" s="13"/>
      <c r="N12" s="2">
        <f t="shared" si="0"/>
        <v>2</v>
      </c>
      <c r="O12" s="2">
        <f t="shared" si="1"/>
        <v>0</v>
      </c>
      <c r="Q12" s="3">
        <v>303</v>
      </c>
      <c r="R12" s="20"/>
      <c r="S12" s="3">
        <f t="shared" si="4"/>
        <v>3</v>
      </c>
      <c r="T12" s="3">
        <f t="shared" si="5"/>
        <v>4</v>
      </c>
      <c r="U12" s="20">
        <v>4</v>
      </c>
      <c r="V12" s="20"/>
      <c r="W12" s="12"/>
      <c r="X12" s="17"/>
      <c r="Y12" s="35">
        <f>X6-AD12</f>
        <v>-4</v>
      </c>
      <c r="Z12" s="35">
        <f>G6-T12</f>
        <v>-1</v>
      </c>
      <c r="AA12" s="35">
        <f t="shared" si="6"/>
        <v>0</v>
      </c>
      <c r="AB12" s="2"/>
      <c r="AC12" s="3">
        <f t="shared" si="7"/>
        <v>3</v>
      </c>
      <c r="AD12" s="3">
        <f t="shared" si="8"/>
        <v>4</v>
      </c>
      <c r="AE12" s="35">
        <f t="shared" si="9"/>
        <v>-1</v>
      </c>
      <c r="AF12" s="2"/>
      <c r="AG12" s="2"/>
      <c r="AH12" s="3">
        <v>270</v>
      </c>
      <c r="AI12" s="35">
        <f t="shared" si="10"/>
        <v>0</v>
      </c>
      <c r="AJ12" s="35">
        <f t="shared" si="11"/>
        <v>3</v>
      </c>
      <c r="AK12" s="17">
        <f t="shared" si="12"/>
      </c>
      <c r="AL12" s="2"/>
    </row>
    <row r="13" spans="1:38" ht="15.75" customHeight="1">
      <c r="A13" s="58"/>
      <c r="B13" s="75">
        <v>5</v>
      </c>
      <c r="C13" s="75">
        <v>4</v>
      </c>
      <c r="D13" s="76">
        <v>0.61</v>
      </c>
      <c r="E13" s="77">
        <v>8</v>
      </c>
      <c r="F13" s="74"/>
      <c r="G13" s="54">
        <v>1</v>
      </c>
      <c r="H13" s="78">
        <f t="shared" si="2"/>
        <v>5</v>
      </c>
      <c r="I13" s="79">
        <f t="shared" si="3"/>
        <v>3.05</v>
      </c>
      <c r="J13" s="12"/>
      <c r="L13" s="13"/>
      <c r="N13" s="2">
        <f t="shared" si="0"/>
        <v>1</v>
      </c>
      <c r="O13" s="2">
        <f t="shared" si="1"/>
        <v>0</v>
      </c>
      <c r="Q13" s="3">
        <v>224</v>
      </c>
      <c r="R13" s="20"/>
      <c r="S13" s="3">
        <f t="shared" si="4"/>
        <v>4</v>
      </c>
      <c r="T13" s="3">
        <f t="shared" si="5"/>
        <v>8</v>
      </c>
      <c r="U13" s="20">
        <v>5</v>
      </c>
      <c r="V13" s="20"/>
      <c r="W13" s="12"/>
      <c r="X13" s="17"/>
      <c r="Y13" s="35">
        <f>X6-AD13</f>
        <v>-8</v>
      </c>
      <c r="Z13" s="35">
        <f>G6-T13</f>
        <v>-5</v>
      </c>
      <c r="AA13" s="35">
        <f t="shared" si="6"/>
        <v>0</v>
      </c>
      <c r="AB13" s="2"/>
      <c r="AC13" s="3">
        <f t="shared" si="7"/>
        <v>4</v>
      </c>
      <c r="AD13" s="3">
        <f t="shared" si="8"/>
        <v>8</v>
      </c>
      <c r="AE13" s="35">
        <f t="shared" si="9"/>
        <v>3</v>
      </c>
      <c r="AF13" s="2"/>
      <c r="AG13" s="2"/>
      <c r="AH13" s="3">
        <v>226</v>
      </c>
      <c r="AI13" s="35">
        <f t="shared" si="10"/>
        <v>0</v>
      </c>
      <c r="AJ13" s="35">
        <f t="shared" si="11"/>
        <v>4</v>
      </c>
      <c r="AK13" s="17">
        <f t="shared" si="12"/>
      </c>
      <c r="AL13" s="2"/>
    </row>
    <row r="14" spans="1:38" ht="15.75" customHeight="1">
      <c r="A14" s="58"/>
      <c r="B14" s="75">
        <v>6</v>
      </c>
      <c r="C14" s="75">
        <v>4</v>
      </c>
      <c r="D14" s="76">
        <v>0.17</v>
      </c>
      <c r="E14" s="77">
        <v>16</v>
      </c>
      <c r="F14" s="74"/>
      <c r="G14" s="54">
        <v>1</v>
      </c>
      <c r="H14" s="78">
        <f t="shared" si="2"/>
        <v>5</v>
      </c>
      <c r="I14" s="79">
        <f t="shared" si="3"/>
        <v>0.8500000000000001</v>
      </c>
      <c r="J14" s="12"/>
      <c r="L14" s="13"/>
      <c r="N14" s="2">
        <f>$G$19</f>
        <v>18</v>
      </c>
      <c r="O14" s="2">
        <f>$X$19</f>
        <v>0</v>
      </c>
      <c r="Q14" s="3">
        <v>371</v>
      </c>
      <c r="R14" s="20"/>
      <c r="S14" s="3">
        <f t="shared" si="4"/>
        <v>4</v>
      </c>
      <c r="T14" s="3">
        <f t="shared" si="5"/>
        <v>16</v>
      </c>
      <c r="U14" s="20">
        <v>6</v>
      </c>
      <c r="V14" s="20"/>
      <c r="W14" s="12"/>
      <c r="X14" s="17"/>
      <c r="Y14" s="35">
        <f>X6-AD14</f>
        <v>-16</v>
      </c>
      <c r="Z14" s="35">
        <f>G6-T14</f>
        <v>-13</v>
      </c>
      <c r="AA14" s="35">
        <f t="shared" si="6"/>
        <v>0</v>
      </c>
      <c r="AB14" s="2"/>
      <c r="AC14" s="3">
        <f t="shared" si="7"/>
        <v>4</v>
      </c>
      <c r="AD14" s="3">
        <f t="shared" si="8"/>
        <v>16</v>
      </c>
      <c r="AE14" s="35">
        <f t="shared" si="9"/>
        <v>3</v>
      </c>
      <c r="AF14" s="2"/>
      <c r="AG14" s="2"/>
      <c r="AH14" s="3">
        <v>359</v>
      </c>
      <c r="AI14" s="35">
        <f t="shared" si="10"/>
        <v>0</v>
      </c>
      <c r="AJ14" s="35">
        <f t="shared" si="11"/>
        <v>4</v>
      </c>
      <c r="AK14" s="17">
        <f t="shared" si="12"/>
      </c>
      <c r="AL14" s="2"/>
    </row>
    <row r="15" spans="1:38" ht="15.75" customHeight="1">
      <c r="A15" s="58"/>
      <c r="B15" s="75">
        <v>7</v>
      </c>
      <c r="C15" s="75">
        <v>3</v>
      </c>
      <c r="D15" s="76">
        <f>1/E15</f>
        <v>0.05555555555555555</v>
      </c>
      <c r="E15" s="77">
        <v>18</v>
      </c>
      <c r="F15" s="74"/>
      <c r="G15" s="54">
        <v>1</v>
      </c>
      <c r="H15" s="78">
        <f t="shared" si="2"/>
        <v>4</v>
      </c>
      <c r="I15" s="80">
        <f t="shared" si="3"/>
        <v>0.2222222222222222</v>
      </c>
      <c r="J15" s="12"/>
      <c r="L15" s="13"/>
      <c r="N15" s="2">
        <f aca="true" t="shared" si="13" ref="N15:N23">G21</f>
        <v>4</v>
      </c>
      <c r="O15" s="2">
        <f aca="true" t="shared" si="14" ref="O15:O23">X21</f>
        <v>0</v>
      </c>
      <c r="Q15" s="3">
        <v>394</v>
      </c>
      <c r="R15" s="20"/>
      <c r="S15" s="3">
        <f t="shared" si="4"/>
        <v>3</v>
      </c>
      <c r="T15" s="3">
        <f t="shared" si="5"/>
        <v>18</v>
      </c>
      <c r="U15" s="20">
        <v>7</v>
      </c>
      <c r="V15" s="20"/>
      <c r="W15" s="12"/>
      <c r="X15" s="17"/>
      <c r="Y15" s="35">
        <f>X6-AD15</f>
        <v>-18</v>
      </c>
      <c r="Z15" s="35">
        <f>G6-T15</f>
        <v>-15</v>
      </c>
      <c r="AA15" s="35">
        <f t="shared" si="6"/>
        <v>0</v>
      </c>
      <c r="AB15" s="2"/>
      <c r="AC15" s="3">
        <f t="shared" si="7"/>
        <v>3</v>
      </c>
      <c r="AD15" s="3">
        <f t="shared" si="8"/>
        <v>18</v>
      </c>
      <c r="AE15" s="35">
        <f t="shared" si="9"/>
        <v>2</v>
      </c>
      <c r="AF15" s="2"/>
      <c r="AG15" s="2"/>
      <c r="AH15" s="3">
        <v>383</v>
      </c>
      <c r="AI15" s="35">
        <f t="shared" si="10"/>
        <v>0</v>
      </c>
      <c r="AJ15" s="35">
        <f t="shared" si="11"/>
        <v>3</v>
      </c>
      <c r="AK15" s="17">
        <f t="shared" si="12"/>
      </c>
      <c r="AL15" s="2"/>
    </row>
    <row r="16" spans="1:38" ht="15.75" customHeight="1">
      <c r="A16" s="58"/>
      <c r="B16" s="75">
        <v>8</v>
      </c>
      <c r="C16" s="75">
        <v>5</v>
      </c>
      <c r="D16" s="76">
        <v>0.5</v>
      </c>
      <c r="E16" s="77">
        <v>10</v>
      </c>
      <c r="F16" s="74"/>
      <c r="G16" s="54">
        <v>2</v>
      </c>
      <c r="H16" s="78">
        <f t="shared" si="2"/>
        <v>5</v>
      </c>
      <c r="I16" s="79">
        <f t="shared" si="3"/>
        <v>2.5</v>
      </c>
      <c r="J16" s="12"/>
      <c r="L16" s="13"/>
      <c r="N16" s="2">
        <f t="shared" si="13"/>
        <v>2</v>
      </c>
      <c r="O16" s="2">
        <f t="shared" si="14"/>
        <v>0</v>
      </c>
      <c r="Q16" s="3">
        <v>188</v>
      </c>
      <c r="R16" s="20"/>
      <c r="S16" s="3">
        <f t="shared" si="4"/>
        <v>5</v>
      </c>
      <c r="T16" s="3">
        <f t="shared" si="5"/>
        <v>10</v>
      </c>
      <c r="U16" s="20">
        <v>8</v>
      </c>
      <c r="V16" s="20"/>
      <c r="W16" s="12"/>
      <c r="X16" s="17"/>
      <c r="Y16" s="35">
        <f>X6-AD16</f>
        <v>-10</v>
      </c>
      <c r="Z16" s="35">
        <f>G6-T16</f>
        <v>-7</v>
      </c>
      <c r="AA16" s="35">
        <f t="shared" si="6"/>
        <v>0</v>
      </c>
      <c r="AB16" s="2"/>
      <c r="AC16" s="3">
        <f t="shared" si="7"/>
        <v>5</v>
      </c>
      <c r="AD16" s="3">
        <f t="shared" si="8"/>
        <v>10</v>
      </c>
      <c r="AE16" s="35">
        <f t="shared" si="9"/>
        <v>3</v>
      </c>
      <c r="AF16" s="2"/>
      <c r="AG16" s="2"/>
      <c r="AH16" s="3">
        <v>178</v>
      </c>
      <c r="AI16" s="35">
        <f t="shared" si="10"/>
        <v>0</v>
      </c>
      <c r="AJ16" s="35">
        <f t="shared" si="11"/>
        <v>5</v>
      </c>
      <c r="AK16" s="17">
        <f t="shared" si="12"/>
      </c>
      <c r="AL16" s="2"/>
    </row>
    <row r="17" spans="1:38" ht="15.75" customHeight="1">
      <c r="A17" s="58"/>
      <c r="B17" s="75">
        <v>9</v>
      </c>
      <c r="C17" s="75">
        <v>4</v>
      </c>
      <c r="D17" s="76">
        <v>0.94</v>
      </c>
      <c r="E17" s="77">
        <v>2</v>
      </c>
      <c r="F17" s="74"/>
      <c r="G17" s="54">
        <v>1</v>
      </c>
      <c r="H17" s="78">
        <f t="shared" si="2"/>
        <v>6</v>
      </c>
      <c r="I17" s="79">
        <f t="shared" si="3"/>
        <v>5.64</v>
      </c>
      <c r="J17" s="12"/>
      <c r="L17" s="13"/>
      <c r="N17" s="2">
        <f t="shared" si="13"/>
        <v>1</v>
      </c>
      <c r="O17" s="2">
        <f t="shared" si="14"/>
        <v>0</v>
      </c>
      <c r="Q17" s="3">
        <v>315</v>
      </c>
      <c r="R17" s="20"/>
      <c r="S17" s="3">
        <f t="shared" si="4"/>
        <v>4</v>
      </c>
      <c r="T17" s="3">
        <f t="shared" si="5"/>
        <v>2</v>
      </c>
      <c r="U17" s="20">
        <v>9</v>
      </c>
      <c r="V17" s="20"/>
      <c r="W17" s="36"/>
      <c r="X17" s="17"/>
      <c r="Y17" s="35">
        <f>X6-AD17</f>
        <v>-2</v>
      </c>
      <c r="Z17" s="35">
        <f>G6-T17</f>
        <v>1</v>
      </c>
      <c r="AA17" s="35">
        <f t="shared" si="6"/>
        <v>1</v>
      </c>
      <c r="AB17" s="2"/>
      <c r="AC17" s="3">
        <f t="shared" si="7"/>
        <v>4</v>
      </c>
      <c r="AD17" s="3">
        <f t="shared" si="8"/>
        <v>2</v>
      </c>
      <c r="AE17" s="35">
        <f t="shared" si="9"/>
        <v>3</v>
      </c>
      <c r="AF17" s="2"/>
      <c r="AG17" s="2"/>
      <c r="AH17" s="3">
        <v>310</v>
      </c>
      <c r="AI17" s="35">
        <f t="shared" si="10"/>
        <v>0</v>
      </c>
      <c r="AJ17" s="35">
        <f t="shared" si="11"/>
        <v>4</v>
      </c>
      <c r="AK17" s="17">
        <f t="shared" si="12"/>
      </c>
      <c r="AL17" s="2"/>
    </row>
    <row r="18" spans="1:38" ht="5.25" customHeight="1">
      <c r="A18" s="58"/>
      <c r="B18" s="75"/>
      <c r="C18" s="75"/>
      <c r="D18" s="74"/>
      <c r="E18" s="75"/>
      <c r="F18" s="74"/>
      <c r="G18" s="73"/>
      <c r="H18" s="73"/>
      <c r="I18" s="79"/>
      <c r="J18" s="12"/>
      <c r="L18" s="13"/>
      <c r="N18" s="2">
        <f t="shared" si="13"/>
        <v>1</v>
      </c>
      <c r="O18" s="2">
        <f t="shared" si="14"/>
        <v>0</v>
      </c>
      <c r="Q18" s="35"/>
      <c r="R18" s="20"/>
      <c r="S18" s="3"/>
      <c r="U18" s="20"/>
      <c r="V18" s="20"/>
      <c r="W18" s="12"/>
      <c r="X18" s="17"/>
      <c r="Y18" s="35"/>
      <c r="Z18" s="35"/>
      <c r="AA18" s="35"/>
      <c r="AB18" s="2"/>
      <c r="AC18" s="3"/>
      <c r="AD18" s="3"/>
      <c r="AE18" s="35"/>
      <c r="AF18" s="2"/>
      <c r="AG18" s="2"/>
      <c r="AH18" s="35"/>
      <c r="AI18" s="35"/>
      <c r="AJ18" s="35"/>
      <c r="AK18" s="17"/>
      <c r="AL18" s="2"/>
    </row>
    <row r="19" spans="1:38" ht="14.25">
      <c r="A19" s="58"/>
      <c r="B19" s="75"/>
      <c r="C19" s="75">
        <f>SUM(C9:C17)</f>
        <v>36</v>
      </c>
      <c r="D19" s="74"/>
      <c r="E19" s="75"/>
      <c r="F19" s="74"/>
      <c r="G19" s="73">
        <f>SUM(G9:G17)</f>
        <v>18</v>
      </c>
      <c r="H19" s="78">
        <f>SUM(H9:H18)</f>
        <v>37</v>
      </c>
      <c r="I19" s="80">
        <f>SUM(I9:I18)</f>
        <v>17.93222222222222</v>
      </c>
      <c r="J19" s="12"/>
      <c r="L19" s="13"/>
      <c r="N19" s="2">
        <f t="shared" si="13"/>
        <v>1</v>
      </c>
      <c r="O19" s="2">
        <f t="shared" si="14"/>
        <v>0</v>
      </c>
      <c r="Q19" s="35">
        <f>SUM(Q9:Q17)</f>
        <v>2937</v>
      </c>
      <c r="R19" s="20"/>
      <c r="S19" s="3"/>
      <c r="U19" s="20" t="s">
        <v>21</v>
      </c>
      <c r="V19" s="20"/>
      <c r="W19" s="12"/>
      <c r="X19" s="17">
        <f>SUM(X9:X17)</f>
        <v>0</v>
      </c>
      <c r="Y19" s="35"/>
      <c r="Z19" s="35"/>
      <c r="AA19" s="35"/>
      <c r="AB19" s="2"/>
      <c r="AC19" s="3"/>
      <c r="AD19" s="3"/>
      <c r="AE19" s="35"/>
      <c r="AF19" s="2"/>
      <c r="AG19" s="2"/>
      <c r="AH19" s="35">
        <f>SUM(AH9:AH17)</f>
        <v>2958</v>
      </c>
      <c r="AI19" s="35"/>
      <c r="AJ19" s="35"/>
      <c r="AK19" s="17">
        <f>SUM(AK9:AK18)</f>
        <v>0</v>
      </c>
      <c r="AL19" s="2"/>
    </row>
    <row r="20" spans="1:38" ht="5.25" customHeight="1">
      <c r="A20" s="58"/>
      <c r="B20" s="75"/>
      <c r="C20" s="75"/>
      <c r="D20" s="74"/>
      <c r="E20" s="75"/>
      <c r="F20" s="74"/>
      <c r="G20" s="73"/>
      <c r="H20" s="78"/>
      <c r="I20" s="79"/>
      <c r="J20" s="12"/>
      <c r="L20" s="13"/>
      <c r="N20" s="2">
        <f t="shared" si="13"/>
        <v>1</v>
      </c>
      <c r="O20" s="2">
        <f t="shared" si="14"/>
        <v>0</v>
      </c>
      <c r="Q20" s="35"/>
      <c r="R20" s="20"/>
      <c r="S20" s="3"/>
      <c r="U20" s="20"/>
      <c r="V20" s="20"/>
      <c r="W20" s="12"/>
      <c r="X20" s="17"/>
      <c r="Y20" s="35"/>
      <c r="Z20" s="35"/>
      <c r="AA20" s="35"/>
      <c r="AB20" s="2"/>
      <c r="AC20" s="3"/>
      <c r="AD20" s="3"/>
      <c r="AE20" s="35"/>
      <c r="AF20" s="2"/>
      <c r="AG20" s="2"/>
      <c r="AH20" s="35"/>
      <c r="AI20" s="35"/>
      <c r="AJ20" s="35"/>
      <c r="AK20" s="17"/>
      <c r="AL20" s="2"/>
    </row>
    <row r="21" spans="1:38" ht="15.75" customHeight="1">
      <c r="A21" s="58"/>
      <c r="B21" s="75">
        <v>10</v>
      </c>
      <c r="C21" s="75">
        <v>5</v>
      </c>
      <c r="D21" s="76">
        <v>0.11</v>
      </c>
      <c r="E21" s="77">
        <v>17</v>
      </c>
      <c r="F21" s="74"/>
      <c r="G21" s="54">
        <v>4</v>
      </c>
      <c r="H21" s="78">
        <f aca="true" t="shared" si="15" ref="H21:H29">IF(G21&lt;1,"",IF(2+AE21+AA21&gt;-1,2+AE21+AA21,0))</f>
        <v>3</v>
      </c>
      <c r="I21" s="79">
        <f aca="true" t="shared" si="16" ref="I21:I29">H21*D21</f>
        <v>0.33</v>
      </c>
      <c r="J21" s="12"/>
      <c r="L21" s="13"/>
      <c r="N21" s="2">
        <f t="shared" si="13"/>
        <v>1</v>
      </c>
      <c r="O21" s="2">
        <f t="shared" si="14"/>
        <v>0</v>
      </c>
      <c r="Q21" s="3">
        <v>342</v>
      </c>
      <c r="R21" s="20"/>
      <c r="S21" s="3">
        <f aca="true" t="shared" si="17" ref="S21:S29">C21</f>
        <v>5</v>
      </c>
      <c r="T21" s="3">
        <f aca="true" t="shared" si="18" ref="T21:T29">E21</f>
        <v>17</v>
      </c>
      <c r="U21" s="20">
        <v>10</v>
      </c>
      <c r="V21" s="20"/>
      <c r="W21" s="12"/>
      <c r="X21" s="17"/>
      <c r="Y21" s="35">
        <f>X6-AD21</f>
        <v>-17</v>
      </c>
      <c r="Z21" s="35">
        <f>G6-T21</f>
        <v>-14</v>
      </c>
      <c r="AA21" s="35">
        <f aca="true" t="shared" si="19" ref="AA21:AA29">IF(Z21&lt;0,0,IF(Z21&lt;18,1,IF(Z21&lt;36,2,3)))</f>
        <v>0</v>
      </c>
      <c r="AB21" s="2"/>
      <c r="AC21" s="3">
        <f aca="true" t="shared" si="20" ref="AC21:AC29">S21</f>
        <v>5</v>
      </c>
      <c r="AD21" s="3">
        <f aca="true" t="shared" si="21" ref="AD21:AD29">T21</f>
        <v>17</v>
      </c>
      <c r="AE21" s="35">
        <f aca="true" t="shared" si="22" ref="AE21:AE29">S21-G21</f>
        <v>1</v>
      </c>
      <c r="AF21" s="2"/>
      <c r="AG21" s="2"/>
      <c r="AH21" s="3">
        <v>336</v>
      </c>
      <c r="AI21" s="35">
        <f aca="true" t="shared" si="23" ref="AI21:AI29">IF(Y21&lt;0,0,IF(Y21&lt;18,1,IF(Y21&lt;36,2,3)))</f>
        <v>0</v>
      </c>
      <c r="AJ21" s="35">
        <f aca="true" t="shared" si="24" ref="AJ21:AJ29">AC21-X21</f>
        <v>5</v>
      </c>
      <c r="AK21" s="17">
        <f aca="true" t="shared" si="25" ref="AK21:AK29">IF(X21&lt;1,"",IF(2+AJ21+AI21&gt;-1,2+AJ21+AI21,0))</f>
      </c>
      <c r="AL21" s="2"/>
    </row>
    <row r="22" spans="1:38" ht="15.75" customHeight="1">
      <c r="A22" s="58"/>
      <c r="B22" s="75">
        <v>11</v>
      </c>
      <c r="C22" s="75">
        <v>4</v>
      </c>
      <c r="D22" s="76">
        <f>1/E22</f>
        <v>1</v>
      </c>
      <c r="E22" s="77">
        <v>1</v>
      </c>
      <c r="F22" s="74"/>
      <c r="G22" s="54">
        <v>2</v>
      </c>
      <c r="H22" s="78">
        <f t="shared" si="15"/>
        <v>5</v>
      </c>
      <c r="I22" s="79">
        <f t="shared" si="16"/>
        <v>5</v>
      </c>
      <c r="J22" s="12"/>
      <c r="L22" s="13"/>
      <c r="N22" s="2">
        <f t="shared" si="13"/>
        <v>1</v>
      </c>
      <c r="O22" s="2">
        <f t="shared" si="14"/>
        <v>0</v>
      </c>
      <c r="Q22" s="3">
        <v>213</v>
      </c>
      <c r="R22" s="20"/>
      <c r="S22" s="3">
        <f t="shared" si="17"/>
        <v>4</v>
      </c>
      <c r="T22" s="3">
        <f t="shared" si="18"/>
        <v>1</v>
      </c>
      <c r="U22" s="20">
        <v>11</v>
      </c>
      <c r="V22" s="20"/>
      <c r="W22" s="12"/>
      <c r="X22" s="17"/>
      <c r="Y22" s="35">
        <f>X6-AD22</f>
        <v>-1</v>
      </c>
      <c r="Z22" s="35">
        <f>G6-T22</f>
        <v>2</v>
      </c>
      <c r="AA22" s="35">
        <f t="shared" si="19"/>
        <v>1</v>
      </c>
      <c r="AB22" s="2"/>
      <c r="AC22" s="3">
        <f t="shared" si="20"/>
        <v>4</v>
      </c>
      <c r="AD22" s="3">
        <f t="shared" si="21"/>
        <v>1</v>
      </c>
      <c r="AE22" s="35">
        <f t="shared" si="22"/>
        <v>2</v>
      </c>
      <c r="AF22" s="2"/>
      <c r="AG22" s="2"/>
      <c r="AH22" s="3">
        <v>197</v>
      </c>
      <c r="AI22" s="35">
        <f t="shared" si="23"/>
        <v>0</v>
      </c>
      <c r="AJ22" s="35">
        <f t="shared" si="24"/>
        <v>4</v>
      </c>
      <c r="AK22" s="17">
        <f t="shared" si="25"/>
      </c>
      <c r="AL22" s="2"/>
    </row>
    <row r="23" spans="1:38" ht="15.75" customHeight="1">
      <c r="A23" s="58"/>
      <c r="B23" s="75">
        <v>12</v>
      </c>
      <c r="C23" s="75">
        <v>3</v>
      </c>
      <c r="D23" s="76">
        <v>0.89</v>
      </c>
      <c r="E23" s="77">
        <v>3</v>
      </c>
      <c r="F23" s="74"/>
      <c r="G23" s="54">
        <v>1</v>
      </c>
      <c r="H23" s="78">
        <f t="shared" si="15"/>
        <v>5</v>
      </c>
      <c r="I23" s="79">
        <f t="shared" si="16"/>
        <v>4.45</v>
      </c>
      <c r="J23" s="12"/>
      <c r="L23" s="13"/>
      <c r="N23" s="2">
        <f t="shared" si="13"/>
        <v>3</v>
      </c>
      <c r="O23" s="2">
        <f t="shared" si="14"/>
        <v>0</v>
      </c>
      <c r="Q23" s="3">
        <v>474</v>
      </c>
      <c r="R23" s="20"/>
      <c r="S23" s="3">
        <f t="shared" si="17"/>
        <v>3</v>
      </c>
      <c r="T23" s="3">
        <f t="shared" si="18"/>
        <v>3</v>
      </c>
      <c r="U23" s="20">
        <v>12</v>
      </c>
      <c r="V23" s="20"/>
      <c r="W23" s="12"/>
      <c r="X23" s="17"/>
      <c r="Y23" s="35">
        <f>X6-AD23</f>
        <v>-3</v>
      </c>
      <c r="Z23" s="35">
        <f>G6-T23</f>
        <v>0</v>
      </c>
      <c r="AA23" s="35">
        <f t="shared" si="19"/>
        <v>1</v>
      </c>
      <c r="AB23" s="2"/>
      <c r="AC23" s="3">
        <f t="shared" si="20"/>
        <v>3</v>
      </c>
      <c r="AD23" s="3">
        <f t="shared" si="21"/>
        <v>3</v>
      </c>
      <c r="AE23" s="35">
        <f t="shared" si="22"/>
        <v>2</v>
      </c>
      <c r="AF23" s="2"/>
      <c r="AG23" s="2"/>
      <c r="AH23" s="3">
        <v>471</v>
      </c>
      <c r="AI23" s="35">
        <f t="shared" si="23"/>
        <v>0</v>
      </c>
      <c r="AJ23" s="35">
        <f t="shared" si="24"/>
        <v>3</v>
      </c>
      <c r="AK23" s="17">
        <f t="shared" si="25"/>
      </c>
      <c r="AL23" s="2"/>
    </row>
    <row r="24" spans="1:38" ht="15.75" customHeight="1">
      <c r="A24" s="58"/>
      <c r="B24" s="75">
        <v>13</v>
      </c>
      <c r="C24" s="75">
        <v>5</v>
      </c>
      <c r="D24" s="76">
        <v>0.56</v>
      </c>
      <c r="E24" s="77">
        <v>9</v>
      </c>
      <c r="F24" s="74"/>
      <c r="G24" s="54">
        <v>1</v>
      </c>
      <c r="H24" s="78">
        <f t="shared" si="15"/>
        <v>6</v>
      </c>
      <c r="I24" s="79">
        <f t="shared" si="16"/>
        <v>3.3600000000000003</v>
      </c>
      <c r="J24" s="12"/>
      <c r="L24" s="13"/>
      <c r="N24" s="2">
        <f>$G$31</f>
        <v>15</v>
      </c>
      <c r="O24" s="2">
        <f>$X$31</f>
        <v>0</v>
      </c>
      <c r="Q24" s="3">
        <v>380</v>
      </c>
      <c r="R24" s="20"/>
      <c r="S24" s="3">
        <f t="shared" si="17"/>
        <v>5</v>
      </c>
      <c r="T24" s="3">
        <f t="shared" si="18"/>
        <v>9</v>
      </c>
      <c r="U24" s="20">
        <v>13</v>
      </c>
      <c r="V24" s="20"/>
      <c r="W24" s="12"/>
      <c r="X24" s="17"/>
      <c r="Y24" s="35">
        <f>X6-AD24</f>
        <v>-9</v>
      </c>
      <c r="Z24" s="35">
        <f>G6-T24</f>
        <v>-6</v>
      </c>
      <c r="AA24" s="35">
        <f t="shared" si="19"/>
        <v>0</v>
      </c>
      <c r="AB24" s="2"/>
      <c r="AC24" s="3">
        <f t="shared" si="20"/>
        <v>5</v>
      </c>
      <c r="AD24" s="3">
        <f t="shared" si="21"/>
        <v>9</v>
      </c>
      <c r="AE24" s="35">
        <f t="shared" si="22"/>
        <v>4</v>
      </c>
      <c r="AF24" s="2"/>
      <c r="AG24" s="2"/>
      <c r="AH24" s="3">
        <v>385</v>
      </c>
      <c r="AI24" s="35">
        <f t="shared" si="23"/>
        <v>0</v>
      </c>
      <c r="AJ24" s="35">
        <f t="shared" si="24"/>
        <v>5</v>
      </c>
      <c r="AK24" s="17">
        <f t="shared" si="25"/>
      </c>
      <c r="AL24" s="2"/>
    </row>
    <row r="25" spans="1:38" ht="15.75" customHeight="1">
      <c r="A25" s="58"/>
      <c r="B25" s="75">
        <v>14</v>
      </c>
      <c r="C25" s="75">
        <v>4</v>
      </c>
      <c r="D25" s="76">
        <v>0.44</v>
      </c>
      <c r="E25" s="77">
        <v>11</v>
      </c>
      <c r="F25" s="74"/>
      <c r="G25" s="54">
        <v>1</v>
      </c>
      <c r="H25" s="78">
        <f t="shared" si="15"/>
        <v>5</v>
      </c>
      <c r="I25" s="79">
        <f t="shared" si="16"/>
        <v>2.2</v>
      </c>
      <c r="J25" s="12"/>
      <c r="L25" s="13"/>
      <c r="N25" s="2">
        <f>$G$33</f>
        <v>33</v>
      </c>
      <c r="O25" s="2" t="e">
        <f>#N/A</f>
        <v>#N/A</v>
      </c>
      <c r="Q25" s="3">
        <v>123</v>
      </c>
      <c r="R25" s="20"/>
      <c r="S25" s="3">
        <f t="shared" si="17"/>
        <v>4</v>
      </c>
      <c r="T25" s="3">
        <f t="shared" si="18"/>
        <v>11</v>
      </c>
      <c r="U25" s="20">
        <v>14</v>
      </c>
      <c r="V25" s="20"/>
      <c r="W25" s="12"/>
      <c r="X25" s="17"/>
      <c r="Y25" s="35">
        <f>X6-AD25</f>
        <v>-11</v>
      </c>
      <c r="Z25" s="35">
        <f>G6-T25</f>
        <v>-8</v>
      </c>
      <c r="AA25" s="35">
        <f t="shared" si="19"/>
        <v>0</v>
      </c>
      <c r="AB25" s="2"/>
      <c r="AC25" s="3">
        <f t="shared" si="20"/>
        <v>4</v>
      </c>
      <c r="AD25" s="3">
        <f t="shared" si="21"/>
        <v>11</v>
      </c>
      <c r="AE25" s="35">
        <f t="shared" si="22"/>
        <v>3</v>
      </c>
      <c r="AF25" s="2"/>
      <c r="AG25" s="2"/>
      <c r="AH25" s="3">
        <v>110</v>
      </c>
      <c r="AI25" s="35">
        <f t="shared" si="23"/>
        <v>0</v>
      </c>
      <c r="AJ25" s="35">
        <f t="shared" si="24"/>
        <v>4</v>
      </c>
      <c r="AK25" s="17">
        <f t="shared" si="25"/>
      </c>
      <c r="AL25" s="2"/>
    </row>
    <row r="26" spans="1:38" ht="15.75" customHeight="1">
      <c r="A26" s="58"/>
      <c r="B26" s="75">
        <v>15</v>
      </c>
      <c r="C26" s="75">
        <v>4</v>
      </c>
      <c r="D26" s="76">
        <v>0.22</v>
      </c>
      <c r="E26" s="77">
        <v>15</v>
      </c>
      <c r="F26" s="74"/>
      <c r="G26" s="54">
        <v>1</v>
      </c>
      <c r="H26" s="78">
        <f t="shared" si="15"/>
        <v>5</v>
      </c>
      <c r="I26" s="79">
        <f t="shared" si="16"/>
        <v>1.1</v>
      </c>
      <c r="J26" s="12"/>
      <c r="L26" s="13"/>
      <c r="N26" s="2">
        <f>$G$35</f>
        <v>30</v>
      </c>
      <c r="O26" s="2" t="e">
        <f>#N/A</f>
        <v>#N/A</v>
      </c>
      <c r="Q26" s="3">
        <v>523</v>
      </c>
      <c r="R26" s="20"/>
      <c r="S26" s="3">
        <f t="shared" si="17"/>
        <v>4</v>
      </c>
      <c r="T26" s="3">
        <f t="shared" si="18"/>
        <v>15</v>
      </c>
      <c r="U26" s="20">
        <v>15</v>
      </c>
      <c r="V26" s="20"/>
      <c r="W26" s="12"/>
      <c r="X26" s="17"/>
      <c r="Y26" s="35">
        <f>X6-AD26</f>
        <v>-15</v>
      </c>
      <c r="Z26" s="35">
        <f>G6-T26</f>
        <v>-12</v>
      </c>
      <c r="AA26" s="35">
        <f t="shared" si="19"/>
        <v>0</v>
      </c>
      <c r="AB26" s="2"/>
      <c r="AC26" s="3">
        <f t="shared" si="20"/>
        <v>4</v>
      </c>
      <c r="AD26" s="3">
        <f t="shared" si="21"/>
        <v>15</v>
      </c>
      <c r="AE26" s="35">
        <f t="shared" si="22"/>
        <v>3</v>
      </c>
      <c r="AF26" s="2"/>
      <c r="AG26" s="2"/>
      <c r="AH26" s="3">
        <v>417</v>
      </c>
      <c r="AI26" s="35">
        <f t="shared" si="23"/>
        <v>0</v>
      </c>
      <c r="AJ26" s="35">
        <f t="shared" si="24"/>
        <v>4</v>
      </c>
      <c r="AK26" s="17">
        <f t="shared" si="25"/>
      </c>
      <c r="AL26" s="2"/>
    </row>
    <row r="27" spans="1:38" ht="15.75" customHeight="1">
      <c r="A27" s="58"/>
      <c r="B27" s="75">
        <v>16</v>
      </c>
      <c r="C27" s="75">
        <v>3</v>
      </c>
      <c r="D27" s="76">
        <v>0.78</v>
      </c>
      <c r="E27" s="77">
        <v>5</v>
      </c>
      <c r="F27" s="74"/>
      <c r="G27" s="54">
        <v>1</v>
      </c>
      <c r="H27" s="78">
        <f t="shared" si="15"/>
        <v>4</v>
      </c>
      <c r="I27" s="79">
        <f t="shared" si="16"/>
        <v>3.12</v>
      </c>
      <c r="J27" s="12"/>
      <c r="L27" s="13"/>
      <c r="N27" s="2">
        <f>$H$33</f>
        <v>79</v>
      </c>
      <c r="O27" s="2">
        <f>$AJ$33</f>
        <v>0</v>
      </c>
      <c r="Q27" s="3">
        <v>480</v>
      </c>
      <c r="R27" s="20"/>
      <c r="S27" s="3">
        <f t="shared" si="17"/>
        <v>3</v>
      </c>
      <c r="T27" s="3">
        <f t="shared" si="18"/>
        <v>5</v>
      </c>
      <c r="U27" s="20">
        <v>16</v>
      </c>
      <c r="V27" s="20"/>
      <c r="W27" s="36"/>
      <c r="X27" s="17"/>
      <c r="Y27" s="35">
        <f>X6-AD27</f>
        <v>-5</v>
      </c>
      <c r="Z27" s="35">
        <f>G6-T27</f>
        <v>-2</v>
      </c>
      <c r="AA27" s="35">
        <f t="shared" si="19"/>
        <v>0</v>
      </c>
      <c r="AB27" s="2"/>
      <c r="AC27" s="3">
        <f t="shared" si="20"/>
        <v>3</v>
      </c>
      <c r="AD27" s="3">
        <f t="shared" si="21"/>
        <v>5</v>
      </c>
      <c r="AE27" s="35">
        <f t="shared" si="22"/>
        <v>2</v>
      </c>
      <c r="AF27" s="2"/>
      <c r="AG27" s="2"/>
      <c r="AH27" s="3">
        <v>412</v>
      </c>
      <c r="AI27" s="35">
        <f t="shared" si="23"/>
        <v>0</v>
      </c>
      <c r="AJ27" s="35">
        <f t="shared" si="24"/>
        <v>3</v>
      </c>
      <c r="AK27" s="17">
        <f t="shared" si="25"/>
      </c>
      <c r="AL27" s="2"/>
    </row>
    <row r="28" spans="1:38" ht="15.75" customHeight="1">
      <c r="A28" s="58"/>
      <c r="B28" s="75">
        <v>17</v>
      </c>
      <c r="C28" s="75">
        <v>4</v>
      </c>
      <c r="D28" s="76">
        <v>0.67</v>
      </c>
      <c r="E28" s="77">
        <v>7</v>
      </c>
      <c r="F28" s="74"/>
      <c r="G28" s="54">
        <v>1</v>
      </c>
      <c r="H28" s="78">
        <f t="shared" si="15"/>
        <v>5</v>
      </c>
      <c r="I28" s="79">
        <f t="shared" si="16"/>
        <v>3.35</v>
      </c>
      <c r="J28" s="12"/>
      <c r="L28" s="13"/>
      <c r="N28" s="2" t="e">
        <f>#N/A</f>
        <v>#N/A</v>
      </c>
      <c r="O28" s="2">
        <f>$W$37</f>
        <v>0</v>
      </c>
      <c r="Q28" s="3">
        <v>151</v>
      </c>
      <c r="R28" s="20"/>
      <c r="S28" s="3">
        <f t="shared" si="17"/>
        <v>4</v>
      </c>
      <c r="T28" s="3">
        <f t="shared" si="18"/>
        <v>7</v>
      </c>
      <c r="U28" s="20">
        <v>17</v>
      </c>
      <c r="V28" s="20"/>
      <c r="W28" s="36"/>
      <c r="X28" s="17"/>
      <c r="Y28" s="35">
        <f>X6-AD28</f>
        <v>-7</v>
      </c>
      <c r="Z28" s="35">
        <f>G6-T28</f>
        <v>-4</v>
      </c>
      <c r="AA28" s="35">
        <f t="shared" si="19"/>
        <v>0</v>
      </c>
      <c r="AB28" s="2"/>
      <c r="AC28" s="3">
        <f t="shared" si="20"/>
        <v>4</v>
      </c>
      <c r="AD28" s="3">
        <f t="shared" si="21"/>
        <v>7</v>
      </c>
      <c r="AE28" s="35">
        <f t="shared" si="22"/>
        <v>3</v>
      </c>
      <c r="AF28" s="2"/>
      <c r="AG28" s="2"/>
      <c r="AH28" s="3">
        <v>138</v>
      </c>
      <c r="AI28" s="35">
        <f t="shared" si="23"/>
        <v>0</v>
      </c>
      <c r="AJ28" s="35">
        <f t="shared" si="24"/>
        <v>4</v>
      </c>
      <c r="AK28" s="17">
        <f t="shared" si="25"/>
      </c>
      <c r="AL28" s="2"/>
    </row>
    <row r="29" spans="1:38" ht="15.75" customHeight="1">
      <c r="A29" s="58"/>
      <c r="B29" s="75">
        <v>18</v>
      </c>
      <c r="C29" s="75">
        <v>5</v>
      </c>
      <c r="D29" s="76">
        <v>0.33</v>
      </c>
      <c r="E29" s="77">
        <v>13</v>
      </c>
      <c r="F29" s="74"/>
      <c r="G29" s="54">
        <v>3</v>
      </c>
      <c r="H29" s="78">
        <f t="shared" si="15"/>
        <v>4</v>
      </c>
      <c r="I29" s="79">
        <f t="shared" si="16"/>
        <v>1.32</v>
      </c>
      <c r="J29" s="12"/>
      <c r="L29" s="13"/>
      <c r="Q29" s="3">
        <v>393</v>
      </c>
      <c r="R29" s="20"/>
      <c r="S29" s="3">
        <f t="shared" si="17"/>
        <v>5</v>
      </c>
      <c r="T29" s="3">
        <f t="shared" si="18"/>
        <v>13</v>
      </c>
      <c r="U29" s="20">
        <v>18</v>
      </c>
      <c r="V29" s="20"/>
      <c r="W29" s="12"/>
      <c r="X29" s="17"/>
      <c r="Y29" s="35">
        <f>X6-AD29</f>
        <v>-13</v>
      </c>
      <c r="Z29" s="35">
        <f>G6-T29</f>
        <v>-10</v>
      </c>
      <c r="AA29" s="35">
        <f t="shared" si="19"/>
        <v>0</v>
      </c>
      <c r="AB29" s="2"/>
      <c r="AC29" s="3">
        <f t="shared" si="20"/>
        <v>5</v>
      </c>
      <c r="AD29" s="3">
        <f t="shared" si="21"/>
        <v>13</v>
      </c>
      <c r="AE29" s="35">
        <f t="shared" si="22"/>
        <v>2</v>
      </c>
      <c r="AF29" s="2"/>
      <c r="AG29" s="2"/>
      <c r="AH29" s="3">
        <v>413</v>
      </c>
      <c r="AI29" s="35">
        <f t="shared" si="23"/>
        <v>0</v>
      </c>
      <c r="AJ29" s="35">
        <f t="shared" si="24"/>
        <v>5</v>
      </c>
      <c r="AK29" s="17">
        <f t="shared" si="25"/>
      </c>
      <c r="AL29" s="2"/>
    </row>
    <row r="30" spans="1:38" ht="4.5" customHeight="1">
      <c r="A30" s="58"/>
      <c r="B30" s="75"/>
      <c r="C30" s="75"/>
      <c r="D30" s="74"/>
      <c r="E30" s="78"/>
      <c r="F30" s="81"/>
      <c r="G30" s="73"/>
      <c r="H30" s="78"/>
      <c r="I30" s="79"/>
      <c r="J30" s="12"/>
      <c r="L30" s="13"/>
      <c r="Q30" s="35"/>
      <c r="T30" s="2"/>
      <c r="W30" s="12"/>
      <c r="X30" s="17"/>
      <c r="Y30" s="35"/>
      <c r="Z30" s="35"/>
      <c r="AA30" s="35"/>
      <c r="AB30" s="2"/>
      <c r="AC30" s="2"/>
      <c r="AD30" s="2"/>
      <c r="AE30" s="35"/>
      <c r="AF30" s="2"/>
      <c r="AG30" s="2"/>
      <c r="AH30" s="35"/>
      <c r="AI30" s="35"/>
      <c r="AJ30" s="35"/>
      <c r="AK30" s="17"/>
      <c r="AL30" s="2"/>
    </row>
    <row r="31" spans="1:38" ht="18" customHeight="1">
      <c r="A31" s="65"/>
      <c r="B31" s="75"/>
      <c r="C31" s="75">
        <f>SUM(C21:C29)</f>
        <v>37</v>
      </c>
      <c r="D31" s="74"/>
      <c r="E31" s="78"/>
      <c r="F31" s="81"/>
      <c r="G31" s="78">
        <f>SUM(G21:G29)</f>
        <v>15</v>
      </c>
      <c r="H31" s="78">
        <f>SUM(H21:H30)</f>
        <v>42</v>
      </c>
      <c r="I31" s="73">
        <f>SUM(I21:I30)</f>
        <v>24.230000000000004</v>
      </c>
      <c r="J31" s="12"/>
      <c r="K31" s="27" t="s">
        <v>22</v>
      </c>
      <c r="L31" s="13"/>
      <c r="Q31" s="35">
        <f>SUM(Q21:Q29)</f>
        <v>3079</v>
      </c>
      <c r="R31" s="20"/>
      <c r="T31" s="2"/>
      <c r="U31" s="20" t="s">
        <v>23</v>
      </c>
      <c r="V31" s="20"/>
      <c r="W31" s="12"/>
      <c r="X31" s="17">
        <f>SUM(X21:X29)</f>
        <v>0</v>
      </c>
      <c r="Y31" s="35"/>
      <c r="Z31" s="35"/>
      <c r="AA31" s="35"/>
      <c r="AB31" s="2"/>
      <c r="AC31" s="2"/>
      <c r="AD31" s="2"/>
      <c r="AE31" s="35"/>
      <c r="AF31" s="2"/>
      <c r="AG31" s="2"/>
      <c r="AH31" s="35">
        <f>SUM(AH21:AH29)</f>
        <v>2879</v>
      </c>
      <c r="AI31" s="35"/>
      <c r="AJ31" s="35"/>
      <c r="AK31" s="17">
        <f>SUM(AK21:AK30)</f>
        <v>0</v>
      </c>
      <c r="AL31" s="2"/>
    </row>
    <row r="32" spans="1:42" ht="4.5" customHeight="1">
      <c r="A32" s="58"/>
      <c r="B32" s="75"/>
      <c r="C32" s="75"/>
      <c r="D32" s="74"/>
      <c r="E32" s="78"/>
      <c r="F32" s="81"/>
      <c r="G32" s="73"/>
      <c r="H32" s="78"/>
      <c r="I32" s="79"/>
      <c r="J32" s="12"/>
      <c r="K32" s="37"/>
      <c r="L32" s="38"/>
      <c r="M32" s="37"/>
      <c r="N32" s="37"/>
      <c r="O32" s="37"/>
      <c r="P32" s="37"/>
      <c r="Q32" s="39"/>
      <c r="R32" s="37"/>
      <c r="S32" s="37"/>
      <c r="T32" s="37"/>
      <c r="U32" s="37"/>
      <c r="V32" s="37"/>
      <c r="W32" s="40"/>
      <c r="X32" s="41"/>
      <c r="Y32" s="39"/>
      <c r="Z32" s="39"/>
      <c r="AA32" s="39"/>
      <c r="AB32" s="37"/>
      <c r="AC32" s="37"/>
      <c r="AD32" s="37"/>
      <c r="AE32" s="39"/>
      <c r="AF32" s="37"/>
      <c r="AG32" s="37"/>
      <c r="AH32" s="39"/>
      <c r="AI32" s="39"/>
      <c r="AJ32" s="39"/>
      <c r="AK32" s="41"/>
      <c r="AL32" s="37"/>
      <c r="AM32" s="42"/>
      <c r="AN32" s="42"/>
      <c r="AO32" s="43"/>
      <c r="AP32" s="43"/>
    </row>
    <row r="33" spans="1:43" ht="21" customHeight="1">
      <c r="A33" s="65"/>
      <c r="B33" s="75"/>
      <c r="C33" s="75">
        <f>C19+C31</f>
        <v>73</v>
      </c>
      <c r="D33" s="74"/>
      <c r="E33" s="78" t="s">
        <v>24</v>
      </c>
      <c r="F33" s="74"/>
      <c r="G33" s="82">
        <f>G31+G19</f>
        <v>33</v>
      </c>
      <c r="H33" s="83">
        <f>H19+H31</f>
        <v>79</v>
      </c>
      <c r="I33" s="84">
        <f>SUM(I9:I29)</f>
        <v>60.09444444444444</v>
      </c>
      <c r="J33" s="40"/>
      <c r="K33" s="44" t="s">
        <v>25</v>
      </c>
      <c r="L33" s="38"/>
      <c r="M33" s="37"/>
      <c r="N33" s="37"/>
      <c r="O33" s="37"/>
      <c r="P33" s="37"/>
      <c r="Q33" s="39">
        <f>Q19+Q31</f>
        <v>6016</v>
      </c>
      <c r="R33" s="41"/>
      <c r="S33" s="45"/>
      <c r="T33" s="45"/>
      <c r="U33" s="41" t="s">
        <v>26</v>
      </c>
      <c r="V33" s="41"/>
      <c r="W33" s="40"/>
      <c r="X33" s="39"/>
      <c r="Y33" s="39"/>
      <c r="Z33" s="39"/>
      <c r="AA33" s="37"/>
      <c r="AB33" s="45"/>
      <c r="AC33" s="45"/>
      <c r="AD33" s="39"/>
      <c r="AE33" s="37"/>
      <c r="AF33" s="37"/>
      <c r="AG33" s="39">
        <f>AH19+AH31</f>
        <v>5837</v>
      </c>
      <c r="AH33" s="39"/>
      <c r="AI33" s="39"/>
      <c r="AJ33"/>
      <c r="AK33" s="37"/>
      <c r="AL33" s="40"/>
      <c r="AM33" s="40"/>
      <c r="AN33" s="40"/>
      <c r="AO33" s="40"/>
      <c r="AP33" s="40"/>
      <c r="AQ33" s="43"/>
    </row>
    <row r="34" spans="1:43" ht="4.5" customHeight="1">
      <c r="A34" s="58"/>
      <c r="B34" s="85"/>
      <c r="C34" s="81"/>
      <c r="D34" s="74"/>
      <c r="E34" s="85"/>
      <c r="F34" s="81"/>
      <c r="G34" s="73"/>
      <c r="H34" s="73"/>
      <c r="I34" s="74"/>
      <c r="J34" s="40"/>
      <c r="K34" s="37"/>
      <c r="L34" s="38"/>
      <c r="M34" s="37"/>
      <c r="N34" s="37"/>
      <c r="O34" s="37"/>
      <c r="P34" s="37"/>
      <c r="Q34" s="38"/>
      <c r="R34" s="39"/>
      <c r="S34" s="37"/>
      <c r="T34" s="37"/>
      <c r="U34" s="39"/>
      <c r="V34" s="39"/>
      <c r="W34" s="40"/>
      <c r="X34" s="39"/>
      <c r="Y34" s="39"/>
      <c r="Z34" s="39"/>
      <c r="AA34" s="37"/>
      <c r="AB34" s="37"/>
      <c r="AC34" s="37"/>
      <c r="AD34" s="39"/>
      <c r="AE34" s="37"/>
      <c r="AF34" s="37"/>
      <c r="AG34" s="38"/>
      <c r="AH34" s="39"/>
      <c r="AI34" s="39"/>
      <c r="AJ34" s="41"/>
      <c r="AK34" s="37"/>
      <c r="AL34" s="40"/>
      <c r="AM34" s="40"/>
      <c r="AN34" s="40"/>
      <c r="AO34" s="40"/>
      <c r="AP34" s="40"/>
      <c r="AQ34" s="43"/>
    </row>
    <row r="35" spans="1:43" ht="21" customHeight="1">
      <c r="A35" s="58"/>
      <c r="B35" s="81"/>
      <c r="C35" s="81"/>
      <c r="D35" s="74"/>
      <c r="E35" s="78" t="s">
        <v>27</v>
      </c>
      <c r="F35" s="81"/>
      <c r="G35" s="86">
        <f>G33-G6</f>
        <v>30</v>
      </c>
      <c r="H35" s="87"/>
      <c r="I35" s="74"/>
      <c r="J35" s="40"/>
      <c r="K35" s="37"/>
      <c r="L35" s="38"/>
      <c r="M35" s="37"/>
      <c r="N35" s="37"/>
      <c r="O35" s="37"/>
      <c r="P35" s="37"/>
      <c r="Q35" s="37"/>
      <c r="R35" s="41"/>
      <c r="S35" s="37"/>
      <c r="T35" s="37"/>
      <c r="U35" s="41" t="s">
        <v>28</v>
      </c>
      <c r="V35" s="41"/>
      <c r="W35" s="40"/>
      <c r="X35" s="37">
        <f>X33-Y7</f>
        <v>0</v>
      </c>
      <c r="Y35" s="37">
        <f>Y33-Z7</f>
        <v>0</v>
      </c>
      <c r="Z35" s="37">
        <f>Z33-AA7</f>
        <v>0</v>
      </c>
      <c r="AA35" s="37"/>
      <c r="AB35" s="37">
        <f>AB33-AC7</f>
        <v>0</v>
      </c>
      <c r="AC35" s="37">
        <f>AC33-AD7</f>
        <v>0</v>
      </c>
      <c r="AD35" s="37">
        <f>AD33-AE7</f>
        <v>0</v>
      </c>
      <c r="AE35" s="37"/>
      <c r="AF35" s="37"/>
      <c r="AG35" s="37"/>
      <c r="AH35" s="37">
        <f>AH33-AI7</f>
        <v>0</v>
      </c>
      <c r="AI35" s="37">
        <f>AI33-AJ7</f>
        <v>0</v>
      </c>
      <c r="AJ35" s="37"/>
      <c r="AK35" s="37"/>
      <c r="AL35" s="40"/>
      <c r="AM35" s="40"/>
      <c r="AN35" s="40"/>
      <c r="AO35" s="40"/>
      <c r="AP35" s="40"/>
      <c r="AQ35" s="43"/>
    </row>
    <row r="36" spans="1:55" ht="4.5" customHeight="1">
      <c r="A36" s="58"/>
      <c r="B36" s="88"/>
      <c r="C36" s="81"/>
      <c r="D36" s="74"/>
      <c r="E36" s="81"/>
      <c r="F36" s="81"/>
      <c r="G36" s="81"/>
      <c r="H36" s="81"/>
      <c r="I36" s="74"/>
      <c r="J36" s="40"/>
      <c r="K36" s="37"/>
      <c r="L36" s="38"/>
      <c r="M36" s="37"/>
      <c r="N36" s="37"/>
      <c r="O36" s="37"/>
      <c r="P36" s="38"/>
      <c r="Q36" s="37"/>
      <c r="R36" s="39"/>
      <c r="S36" s="37"/>
      <c r="T36" s="37"/>
      <c r="U36" s="39"/>
      <c r="V36" s="39"/>
      <c r="W36" s="40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40"/>
      <c r="AN36" s="40"/>
      <c r="AO36" s="40"/>
      <c r="AP36" s="40"/>
      <c r="AQ36" s="43"/>
      <c r="BC36" s="43"/>
    </row>
    <row r="37" spans="1:54" ht="21" customHeight="1">
      <c r="A37" s="89"/>
      <c r="B37" s="90"/>
      <c r="C37" s="91"/>
      <c r="D37" s="92"/>
      <c r="E37" s="92"/>
      <c r="F37" s="93"/>
      <c r="G37" s="93"/>
      <c r="H37" s="93"/>
      <c r="I37" s="94"/>
      <c r="J37" s="37"/>
      <c r="K37" s="38"/>
      <c r="L37" s="37"/>
      <c r="M37" s="37"/>
      <c r="N37" s="37"/>
      <c r="O37" s="37"/>
      <c r="P37" s="38"/>
      <c r="Q37" s="41"/>
      <c r="R37" s="37"/>
      <c r="S37" s="37"/>
      <c r="T37" s="37"/>
      <c r="U37" s="37"/>
      <c r="V37" s="40"/>
      <c r="W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40"/>
      <c r="AM37" s="40"/>
      <c r="AN37" s="40"/>
      <c r="AO37" s="40"/>
      <c r="AP37" s="43"/>
      <c r="BB37" s="43"/>
    </row>
    <row r="38" spans="1:55" ht="4.5" customHeight="1">
      <c r="A38" s="93"/>
      <c r="B38" s="89"/>
      <c r="C38" s="95"/>
      <c r="D38" s="59"/>
      <c r="E38" s="58"/>
      <c r="F38" s="58"/>
      <c r="G38" s="96"/>
      <c r="I38" s="59"/>
      <c r="J38" s="40"/>
      <c r="K38" s="46"/>
      <c r="L38" s="46"/>
      <c r="M38" s="46"/>
      <c r="N38" s="46"/>
      <c r="O38" s="46"/>
      <c r="P38" s="46"/>
      <c r="Q38" s="47"/>
      <c r="R38" s="46"/>
      <c r="S38" s="47"/>
      <c r="T38" s="48"/>
      <c r="U38" s="46"/>
      <c r="V38" s="46"/>
      <c r="W38" s="40"/>
      <c r="X38" s="46"/>
      <c r="Y38" s="46"/>
      <c r="Z38" s="49"/>
      <c r="AA38" s="49"/>
      <c r="AB38" s="46"/>
      <c r="AC38" s="46"/>
      <c r="AD38" s="46"/>
      <c r="AE38" s="49"/>
      <c r="AF38" s="46"/>
      <c r="AG38" s="46"/>
      <c r="AH38" s="47"/>
      <c r="AI38" s="46"/>
      <c r="AJ38" s="46"/>
      <c r="AK38" s="46"/>
      <c r="AL38" s="46"/>
      <c r="AM38" s="40"/>
      <c r="AN38" s="40"/>
      <c r="AO38" s="40"/>
      <c r="AP38" s="40"/>
      <c r="AQ38" s="43"/>
      <c r="BC38" s="43"/>
    </row>
    <row r="39" spans="1:43" ht="14.25">
      <c r="A39" s="58"/>
      <c r="B39" s="58"/>
      <c r="C39" s="58"/>
      <c r="D39" s="59"/>
      <c r="E39" s="58"/>
      <c r="F39" s="58"/>
      <c r="G39" s="58"/>
      <c r="H39" s="58"/>
      <c r="I39" s="59"/>
      <c r="J39" s="40"/>
      <c r="K39" s="37"/>
      <c r="L39" s="38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40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40"/>
      <c r="AN39" s="40"/>
      <c r="AO39" s="40"/>
      <c r="AP39" s="40"/>
      <c r="AQ39" s="43"/>
    </row>
    <row r="40" spans="1:43" ht="14.25">
      <c r="A40" s="58"/>
      <c r="B40" s="58"/>
      <c r="C40" s="58"/>
      <c r="D40" s="59"/>
      <c r="E40" s="59"/>
      <c r="F40" s="58"/>
      <c r="G40" s="58"/>
      <c r="H40" s="58"/>
      <c r="I40" s="59"/>
      <c r="J40" s="40"/>
      <c r="K40" s="37"/>
      <c r="L40" s="38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40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40"/>
      <c r="AN40" s="40"/>
      <c r="AO40" s="40"/>
      <c r="AP40" s="40"/>
      <c r="AQ40" s="43"/>
    </row>
    <row r="41" spans="1:43" ht="14.25">
      <c r="A41" s="58"/>
      <c r="B41" s="97"/>
      <c r="C41" s="97"/>
      <c r="D41" s="98"/>
      <c r="E41" s="97"/>
      <c r="F41" s="97"/>
      <c r="G41" s="97"/>
      <c r="H41" s="97"/>
      <c r="I41" s="98"/>
      <c r="J41" s="40"/>
      <c r="K41" s="37"/>
      <c r="L41" s="38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40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40"/>
      <c r="AN41" s="40"/>
      <c r="AO41" s="40"/>
      <c r="AP41" s="40"/>
      <c r="AQ41" s="43"/>
    </row>
    <row r="42" spans="1:43" ht="14.25">
      <c r="A42" s="58"/>
      <c r="B42" s="97"/>
      <c r="C42" s="97"/>
      <c r="D42" s="98"/>
      <c r="E42" s="97"/>
      <c r="F42" s="97"/>
      <c r="G42" s="97"/>
      <c r="H42" s="97"/>
      <c r="I42" s="98"/>
      <c r="J42" s="40"/>
      <c r="K42" s="37"/>
      <c r="L42" s="38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40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40"/>
      <c r="AN42" s="40"/>
      <c r="AO42" s="40"/>
      <c r="AP42" s="40"/>
      <c r="AQ42" s="43"/>
    </row>
    <row r="43" spans="1:43" ht="14.25">
      <c r="A43" s="58"/>
      <c r="B43" s="97"/>
      <c r="C43" s="97"/>
      <c r="D43" s="98"/>
      <c r="E43" s="97"/>
      <c r="F43" s="97"/>
      <c r="G43" s="97">
        <f aca="true" t="shared" si="26" ref="G43:G51">IF(H9&lt;=AK9,0,1)</f>
        <v>0</v>
      </c>
      <c r="H43" s="97">
        <f aca="true" t="shared" si="27" ref="H43:H51">IF(AK9&lt;=H9,0,1)</f>
        <v>1</v>
      </c>
      <c r="I43" s="98"/>
      <c r="J43" s="40"/>
      <c r="K43" s="37"/>
      <c r="L43" s="38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40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40"/>
      <c r="AN43" s="40"/>
      <c r="AO43" s="40"/>
      <c r="AP43" s="40"/>
      <c r="AQ43" s="43"/>
    </row>
    <row r="44" spans="1:42" ht="12" customHeight="1">
      <c r="A44" s="58"/>
      <c r="B44" s="97"/>
      <c r="C44" s="97"/>
      <c r="D44" s="98"/>
      <c r="E44" s="97"/>
      <c r="F44" s="97"/>
      <c r="G44" s="97">
        <f t="shared" si="26"/>
        <v>0</v>
      </c>
      <c r="H44" s="97">
        <f t="shared" si="27"/>
        <v>1</v>
      </c>
      <c r="I44" s="98"/>
      <c r="J44" s="12"/>
      <c r="K44" s="37"/>
      <c r="L44" s="38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40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42"/>
      <c r="AN44" s="42"/>
      <c r="AO44" s="43"/>
      <c r="AP44" s="43"/>
    </row>
    <row r="45" spans="1:38" ht="12" customHeight="1">
      <c r="A45" s="58"/>
      <c r="B45" s="97"/>
      <c r="C45" s="97"/>
      <c r="D45" s="98"/>
      <c r="E45" s="97"/>
      <c r="F45" s="97"/>
      <c r="G45" s="97">
        <f t="shared" si="26"/>
        <v>0</v>
      </c>
      <c r="H45" s="97">
        <f t="shared" si="27"/>
        <v>1</v>
      </c>
      <c r="I45" s="98"/>
      <c r="J45" s="12"/>
      <c r="L45" s="13"/>
      <c r="T45" s="2"/>
      <c r="W45" s="1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</row>
    <row r="46" spans="1:38" ht="12" customHeight="1">
      <c r="A46" s="58"/>
      <c r="B46" s="97"/>
      <c r="C46" s="97"/>
      <c r="D46" s="98"/>
      <c r="E46" s="97"/>
      <c r="F46" s="97"/>
      <c r="G46" s="97">
        <f t="shared" si="26"/>
        <v>0</v>
      </c>
      <c r="H46" s="97">
        <f t="shared" si="27"/>
        <v>1</v>
      </c>
      <c r="I46" s="98"/>
      <c r="J46" s="12"/>
      <c r="L46" s="13"/>
      <c r="T46" s="2"/>
      <c r="W46" s="1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</row>
    <row r="47" spans="1:38" ht="12" customHeight="1">
      <c r="A47" s="58"/>
      <c r="B47" s="97"/>
      <c r="C47" s="97"/>
      <c r="D47" s="98"/>
      <c r="E47" s="97"/>
      <c r="F47" s="97"/>
      <c r="G47" s="97">
        <f t="shared" si="26"/>
        <v>0</v>
      </c>
      <c r="H47" s="97">
        <f t="shared" si="27"/>
        <v>1</v>
      </c>
      <c r="I47" s="98"/>
      <c r="J47" s="12"/>
      <c r="L47" s="13"/>
      <c r="T47" s="2"/>
      <c r="W47" s="1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</row>
    <row r="48" spans="1:38" ht="12" customHeight="1">
      <c r="A48" s="58"/>
      <c r="B48" s="97"/>
      <c r="C48" s="97"/>
      <c r="D48" s="98"/>
      <c r="E48" s="97"/>
      <c r="F48" s="97"/>
      <c r="G48" s="97">
        <f t="shared" si="26"/>
        <v>0</v>
      </c>
      <c r="H48" s="97">
        <f t="shared" si="27"/>
        <v>1</v>
      </c>
      <c r="I48" s="98"/>
      <c r="J48" s="12"/>
      <c r="L48" s="13"/>
      <c r="T48" s="2"/>
      <c r="W48" s="1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</row>
    <row r="49" spans="1:38" ht="12" customHeight="1">
      <c r="A49" s="58"/>
      <c r="B49" s="97"/>
      <c r="C49" s="97"/>
      <c r="D49" s="98"/>
      <c r="E49" s="97"/>
      <c r="F49" s="97"/>
      <c r="G49" s="97">
        <f t="shared" si="26"/>
        <v>0</v>
      </c>
      <c r="H49" s="97">
        <f t="shared" si="27"/>
        <v>1</v>
      </c>
      <c r="I49" s="98"/>
      <c r="J49" s="12"/>
      <c r="L49" s="13"/>
      <c r="T49" s="2"/>
      <c r="W49" s="1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</row>
    <row r="50" spans="1:38" ht="12" customHeight="1">
      <c r="A50" s="58"/>
      <c r="B50" s="97"/>
      <c r="C50" s="97"/>
      <c r="D50" s="98"/>
      <c r="E50" s="97"/>
      <c r="F50" s="97"/>
      <c r="G50" s="97">
        <f t="shared" si="26"/>
        <v>0</v>
      </c>
      <c r="H50" s="97">
        <f t="shared" si="27"/>
        <v>1</v>
      </c>
      <c r="I50" s="98"/>
      <c r="J50" s="12"/>
      <c r="L50" s="13"/>
      <c r="T50" s="2"/>
      <c r="W50" s="1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</row>
    <row r="51" spans="1:38" ht="12" customHeight="1">
      <c r="A51" s="58"/>
      <c r="B51" s="97"/>
      <c r="C51" s="97"/>
      <c r="D51" s="98"/>
      <c r="E51" s="97"/>
      <c r="F51" s="97"/>
      <c r="G51" s="97">
        <f t="shared" si="26"/>
        <v>0</v>
      </c>
      <c r="H51" s="97">
        <f t="shared" si="27"/>
        <v>1</v>
      </c>
      <c r="I51" s="98"/>
      <c r="J51" s="12"/>
      <c r="L51" s="13"/>
      <c r="T51" s="2"/>
      <c r="W51" s="1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</row>
    <row r="52" spans="1:38" ht="12" customHeight="1">
      <c r="A52" s="58"/>
      <c r="B52" s="97"/>
      <c r="C52" s="97"/>
      <c r="D52" s="98"/>
      <c r="E52" s="97"/>
      <c r="F52" s="97"/>
      <c r="G52" s="97">
        <f aca="true" t="shared" si="28" ref="G52:G60">IF(H21&lt;=AK21,0,1)</f>
        <v>0</v>
      </c>
      <c r="H52" s="97">
        <f aca="true" t="shared" si="29" ref="H52:H60">IF(AK21&lt;=H21,0,1)</f>
        <v>1</v>
      </c>
      <c r="I52" s="98"/>
      <c r="J52" s="12"/>
      <c r="L52" s="13"/>
      <c r="T52" s="2"/>
      <c r="W52" s="1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</row>
    <row r="53" spans="1:38" ht="12" customHeight="1">
      <c r="A53" s="58"/>
      <c r="B53" s="97"/>
      <c r="C53" s="97"/>
      <c r="D53" s="98"/>
      <c r="E53" s="97"/>
      <c r="F53" s="97"/>
      <c r="G53" s="97">
        <f t="shared" si="28"/>
        <v>0</v>
      </c>
      <c r="H53" s="97">
        <f t="shared" si="29"/>
        <v>1</v>
      </c>
      <c r="I53" s="98"/>
      <c r="J53" s="12"/>
      <c r="L53" s="13"/>
      <c r="T53" s="2"/>
      <c r="W53" s="1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</row>
    <row r="54" spans="1:38" ht="12" customHeight="1">
      <c r="A54" s="58"/>
      <c r="B54" s="97"/>
      <c r="C54" s="97"/>
      <c r="D54" s="98"/>
      <c r="E54" s="97"/>
      <c r="F54" s="97"/>
      <c r="G54" s="97">
        <f t="shared" si="28"/>
        <v>0</v>
      </c>
      <c r="H54" s="97">
        <f t="shared" si="29"/>
        <v>1</v>
      </c>
      <c r="I54" s="98"/>
      <c r="J54" s="12"/>
      <c r="L54" s="13"/>
      <c r="T54" s="2"/>
      <c r="W54" s="1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</row>
    <row r="55" spans="1:38" ht="12" customHeight="1">
      <c r="A55" s="58"/>
      <c r="B55" s="97"/>
      <c r="C55" s="97"/>
      <c r="D55" s="98"/>
      <c r="E55" s="97"/>
      <c r="F55" s="97"/>
      <c r="G55" s="97">
        <f t="shared" si="28"/>
        <v>0</v>
      </c>
      <c r="H55" s="97">
        <f t="shared" si="29"/>
        <v>1</v>
      </c>
      <c r="I55" s="98"/>
      <c r="J55" s="12"/>
      <c r="L55" s="13"/>
      <c r="T55" s="2"/>
      <c r="W55" s="1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</row>
    <row r="56" spans="1:38" ht="12" customHeight="1">
      <c r="A56" s="58"/>
      <c r="B56" s="97"/>
      <c r="C56" s="97"/>
      <c r="D56" s="98"/>
      <c r="E56" s="97"/>
      <c r="F56" s="97"/>
      <c r="G56" s="97">
        <f t="shared" si="28"/>
        <v>0</v>
      </c>
      <c r="H56" s="97">
        <f t="shared" si="29"/>
        <v>1</v>
      </c>
      <c r="I56" s="98"/>
      <c r="J56" s="12"/>
      <c r="L56" s="13"/>
      <c r="T56" s="2"/>
      <c r="W56" s="1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</row>
    <row r="57" spans="1:38" ht="12" customHeight="1">
      <c r="A57" s="58"/>
      <c r="B57" s="97"/>
      <c r="C57" s="97"/>
      <c r="D57" s="98"/>
      <c r="E57" s="97"/>
      <c r="F57" s="97"/>
      <c r="G57" s="97">
        <f t="shared" si="28"/>
        <v>0</v>
      </c>
      <c r="H57" s="97">
        <f t="shared" si="29"/>
        <v>1</v>
      </c>
      <c r="I57" s="98"/>
      <c r="J57" s="12"/>
      <c r="L57" s="13"/>
      <c r="T57" s="2"/>
      <c r="W57" s="1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</row>
    <row r="58" spans="1:38" ht="12" customHeight="1">
      <c r="A58" s="58"/>
      <c r="B58" s="97"/>
      <c r="C58" s="97"/>
      <c r="D58" s="98"/>
      <c r="E58" s="97"/>
      <c r="F58" s="97"/>
      <c r="G58" s="97">
        <f t="shared" si="28"/>
        <v>0</v>
      </c>
      <c r="H58" s="97">
        <f t="shared" si="29"/>
        <v>1</v>
      </c>
      <c r="I58" s="98"/>
      <c r="J58" s="12"/>
      <c r="L58" s="13"/>
      <c r="T58" s="2"/>
      <c r="W58" s="1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</row>
    <row r="59" spans="1:38" ht="12" customHeight="1">
      <c r="A59" s="58"/>
      <c r="B59" s="97"/>
      <c r="C59" s="97"/>
      <c r="D59" s="98"/>
      <c r="E59" s="97"/>
      <c r="F59" s="97"/>
      <c r="G59" s="97">
        <f t="shared" si="28"/>
        <v>0</v>
      </c>
      <c r="H59" s="97">
        <f t="shared" si="29"/>
        <v>1</v>
      </c>
      <c r="I59" s="98"/>
      <c r="J59" s="12"/>
      <c r="L59" s="13"/>
      <c r="T59" s="2"/>
      <c r="W59" s="1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</row>
    <row r="60" spans="1:38" ht="12" customHeight="1">
      <c r="A60" s="58"/>
      <c r="B60" s="97"/>
      <c r="C60" s="97"/>
      <c r="D60" s="98"/>
      <c r="E60" s="97"/>
      <c r="F60" s="97"/>
      <c r="G60" s="97">
        <f t="shared" si="28"/>
        <v>0</v>
      </c>
      <c r="H60" s="97">
        <f t="shared" si="29"/>
        <v>1</v>
      </c>
      <c r="I60" s="98"/>
      <c r="J60" s="12"/>
      <c r="L60" s="13"/>
      <c r="T60" s="2"/>
      <c r="W60" s="1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</row>
    <row r="61" spans="1:38" ht="12" customHeight="1">
      <c r="A61" s="58"/>
      <c r="B61" s="97"/>
      <c r="C61" s="97"/>
      <c r="D61" s="98"/>
      <c r="E61" s="97"/>
      <c r="F61" s="97"/>
      <c r="G61" s="97"/>
      <c r="H61" s="97"/>
      <c r="I61" s="98"/>
      <c r="J61" s="12"/>
      <c r="L61" s="13"/>
      <c r="T61" s="2"/>
      <c r="W61" s="1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</row>
    <row r="62" spans="1:38" ht="12" customHeight="1">
      <c r="A62" s="58"/>
      <c r="B62" s="97"/>
      <c r="C62" s="97"/>
      <c r="D62" s="98"/>
      <c r="E62" s="97"/>
      <c r="F62" s="97"/>
      <c r="G62" s="97"/>
      <c r="H62" s="97"/>
      <c r="I62" s="98"/>
      <c r="J62" s="12"/>
      <c r="L62" s="13"/>
      <c r="T62" s="2"/>
      <c r="W62" s="1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</row>
    <row r="63" spans="1:38" ht="14.25">
      <c r="A63" s="58"/>
      <c r="B63" s="97"/>
      <c r="C63" s="97"/>
      <c r="D63" s="98"/>
      <c r="E63" s="97"/>
      <c r="F63" s="97"/>
      <c r="G63" s="97"/>
      <c r="H63" s="97"/>
      <c r="I63" s="98"/>
      <c r="J63" s="12"/>
      <c r="L63" s="13"/>
      <c r="T63" s="2"/>
      <c r="W63" s="1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</row>
    <row r="64" spans="1:38" ht="14.25">
      <c r="A64" s="58"/>
      <c r="B64" s="97"/>
      <c r="C64" s="97"/>
      <c r="D64" s="98"/>
      <c r="E64" s="97"/>
      <c r="F64" s="97"/>
      <c r="G64" s="97"/>
      <c r="H64" s="97"/>
      <c r="I64" s="98"/>
      <c r="J64" s="12"/>
      <c r="L64" s="13"/>
      <c r="T64" s="2"/>
      <c r="W64" s="1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</row>
    <row r="65" spans="1:38" ht="14.25">
      <c r="A65" s="58"/>
      <c r="B65" s="97"/>
      <c r="C65" s="97"/>
      <c r="D65" s="98"/>
      <c r="E65" s="97"/>
      <c r="F65" s="97"/>
      <c r="G65" s="97"/>
      <c r="H65" s="97"/>
      <c r="I65" s="98"/>
      <c r="J65" s="12"/>
      <c r="L65" s="13"/>
      <c r="T65" s="2"/>
      <c r="W65" s="1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</row>
    <row r="66" spans="1:38" ht="14.25">
      <c r="A66" s="58"/>
      <c r="B66" s="97"/>
      <c r="C66" s="97"/>
      <c r="D66" s="98"/>
      <c r="E66" s="97"/>
      <c r="F66" s="97"/>
      <c r="G66" s="97"/>
      <c r="H66" s="97"/>
      <c r="I66" s="98"/>
      <c r="J66" s="12"/>
      <c r="L66" s="13"/>
      <c r="T66" s="2"/>
      <c r="W66" s="1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</row>
    <row r="67" spans="1:38" ht="14.25">
      <c r="A67" s="58"/>
      <c r="B67" s="97"/>
      <c r="C67" s="97"/>
      <c r="D67" s="97"/>
      <c r="E67" s="97"/>
      <c r="F67" s="97"/>
      <c r="G67" s="97"/>
      <c r="H67" s="97"/>
      <c r="I67" s="97"/>
      <c r="J67" s="12"/>
      <c r="L67" s="13"/>
      <c r="T67" s="2"/>
      <c r="W67" s="1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</row>
    <row r="68" spans="1:37" ht="14.25">
      <c r="A68" s="99"/>
      <c r="B68" s="97"/>
      <c r="C68" s="97"/>
      <c r="D68" s="97"/>
      <c r="E68" s="97"/>
      <c r="F68" s="97"/>
      <c r="G68" s="97"/>
      <c r="H68" s="97"/>
      <c r="I68" s="97"/>
      <c r="X68" s="10"/>
      <c r="Y68" s="11"/>
      <c r="AA68" s="8"/>
      <c r="AB68" s="50"/>
      <c r="AC68" s="8"/>
      <c r="AD68" s="8"/>
      <c r="AE68" s="8"/>
      <c r="AF68" s="8"/>
      <c r="AH68" s="8"/>
      <c r="AI68" s="8"/>
      <c r="AJ68" s="8"/>
      <c r="AK68" s="8"/>
    </row>
    <row r="69" spans="1:37" ht="14.25">
      <c r="A69" s="99"/>
      <c r="B69" s="97"/>
      <c r="C69" s="97"/>
      <c r="D69" s="97"/>
      <c r="E69" s="97"/>
      <c r="F69" s="97"/>
      <c r="G69" s="97"/>
      <c r="H69" s="97"/>
      <c r="I69" s="97"/>
      <c r="X69" s="10"/>
      <c r="Y69" s="11"/>
      <c r="AA69" s="8"/>
      <c r="AB69" s="50"/>
      <c r="AC69" s="8"/>
      <c r="AD69" s="8"/>
      <c r="AE69" s="8"/>
      <c r="AF69" s="8"/>
      <c r="AH69" s="8"/>
      <c r="AI69" s="8"/>
      <c r="AJ69" s="8"/>
      <c r="AK69" s="8"/>
    </row>
    <row r="70" spans="1:37" ht="14.25">
      <c r="A70" s="99"/>
      <c r="B70" s="97"/>
      <c r="C70" s="97"/>
      <c r="D70" s="97"/>
      <c r="E70" s="97"/>
      <c r="F70" s="97"/>
      <c r="G70" s="97"/>
      <c r="H70" s="97"/>
      <c r="I70" s="97"/>
      <c r="X70" s="10"/>
      <c r="Y70" s="11"/>
      <c r="AA70" s="8"/>
      <c r="AB70" s="50"/>
      <c r="AC70" s="8"/>
      <c r="AD70" s="8"/>
      <c r="AE70" s="8"/>
      <c r="AF70" s="8"/>
      <c r="AH70" s="8"/>
      <c r="AI70" s="8"/>
      <c r="AJ70" s="8"/>
      <c r="AK70" s="8"/>
    </row>
    <row r="71" spans="1:37" ht="14.25">
      <c r="A71" s="99"/>
      <c r="B71" s="97"/>
      <c r="C71" s="97"/>
      <c r="D71" s="97"/>
      <c r="E71" s="97"/>
      <c r="F71" s="97"/>
      <c r="G71" s="97"/>
      <c r="H71" s="97"/>
      <c r="I71" s="97"/>
      <c r="X71" s="10"/>
      <c r="Y71" s="11"/>
      <c r="AA71" s="8"/>
      <c r="AB71" s="50"/>
      <c r="AC71" s="8"/>
      <c r="AD71" s="8"/>
      <c r="AE71" s="8"/>
      <c r="AF71" s="8"/>
      <c r="AH71" s="8"/>
      <c r="AI71" s="8"/>
      <c r="AJ71" s="8"/>
      <c r="AK71" s="8"/>
    </row>
    <row r="72" spans="1:37" ht="14.25">
      <c r="A72" s="99"/>
      <c r="B72" s="97"/>
      <c r="C72" s="97"/>
      <c r="D72" s="97"/>
      <c r="E72" s="97"/>
      <c r="F72" s="97"/>
      <c r="G72" s="97"/>
      <c r="H72" s="97"/>
      <c r="I72" s="97"/>
      <c r="X72" s="10"/>
      <c r="Y72" s="11"/>
      <c r="AA72" s="8"/>
      <c r="AB72" s="50"/>
      <c r="AC72" s="8"/>
      <c r="AD72" s="8"/>
      <c r="AE72" s="8"/>
      <c r="AF72" s="8"/>
      <c r="AH72" s="8"/>
      <c r="AI72" s="8"/>
      <c r="AJ72" s="8"/>
      <c r="AK72" s="8"/>
    </row>
    <row r="73" spans="1:37" ht="14.25">
      <c r="A73" s="99"/>
      <c r="B73" s="97"/>
      <c r="C73" s="97"/>
      <c r="D73" s="97"/>
      <c r="E73" s="97"/>
      <c r="F73" s="97"/>
      <c r="G73" s="97"/>
      <c r="H73" s="97"/>
      <c r="I73" s="97"/>
      <c r="X73" s="10"/>
      <c r="Y73" s="11"/>
      <c r="AA73" s="8"/>
      <c r="AB73" s="50"/>
      <c r="AC73" s="8"/>
      <c r="AD73" s="8"/>
      <c r="AE73" s="8"/>
      <c r="AF73" s="8"/>
      <c r="AH73" s="8"/>
      <c r="AI73" s="8"/>
      <c r="AJ73" s="8"/>
      <c r="AK73" s="8"/>
    </row>
    <row r="74" spans="1:37" ht="14.25">
      <c r="A74" s="99"/>
      <c r="B74" s="97"/>
      <c r="C74" s="97"/>
      <c r="D74" s="97"/>
      <c r="E74" s="97"/>
      <c r="F74" s="97"/>
      <c r="G74" s="97"/>
      <c r="H74" s="97"/>
      <c r="I74" s="97"/>
      <c r="X74" s="10"/>
      <c r="Y74" s="11"/>
      <c r="AA74" s="8"/>
      <c r="AB74" s="50"/>
      <c r="AC74" s="8"/>
      <c r="AD74" s="8"/>
      <c r="AE74" s="8"/>
      <c r="AF74" s="8"/>
      <c r="AH74" s="8"/>
      <c r="AI74" s="8"/>
      <c r="AJ74" s="8"/>
      <c r="AK74" s="8"/>
    </row>
    <row r="75" spans="1:37" ht="14.25">
      <c r="A75" s="99"/>
      <c r="B75" s="97"/>
      <c r="C75" s="97"/>
      <c r="D75" s="97"/>
      <c r="E75" s="97"/>
      <c r="F75" s="97"/>
      <c r="G75" s="97"/>
      <c r="H75" s="97"/>
      <c r="I75" s="97"/>
      <c r="X75" s="10"/>
      <c r="Y75" s="11"/>
      <c r="AA75" s="8"/>
      <c r="AB75" s="50"/>
      <c r="AC75" s="8"/>
      <c r="AD75" s="8"/>
      <c r="AE75" s="8"/>
      <c r="AF75" s="8"/>
      <c r="AH75" s="8"/>
      <c r="AI75" s="8"/>
      <c r="AJ75" s="8"/>
      <c r="AK75" s="8"/>
    </row>
    <row r="76" spans="1:37" ht="14.25">
      <c r="A76" s="99"/>
      <c r="B76" s="97"/>
      <c r="C76" s="97"/>
      <c r="D76" s="97"/>
      <c r="E76" s="97"/>
      <c r="F76" s="97"/>
      <c r="G76" s="97"/>
      <c r="H76" s="97"/>
      <c r="I76" s="97"/>
      <c r="X76" s="10"/>
      <c r="Y76" s="11"/>
      <c r="AA76" s="8"/>
      <c r="AB76" s="50"/>
      <c r="AC76" s="8"/>
      <c r="AD76" s="8"/>
      <c r="AE76" s="8"/>
      <c r="AF76" s="8"/>
      <c r="AH76" s="8"/>
      <c r="AI76" s="8"/>
      <c r="AJ76" s="8"/>
      <c r="AK76" s="8"/>
    </row>
    <row r="77" spans="1:37" ht="14.25">
      <c r="A77" s="99"/>
      <c r="B77" s="97"/>
      <c r="C77" s="97"/>
      <c r="D77" s="97"/>
      <c r="E77" s="97"/>
      <c r="F77" s="97"/>
      <c r="G77" s="97"/>
      <c r="H77" s="97"/>
      <c r="I77" s="97"/>
      <c r="X77" s="10"/>
      <c r="Y77" s="11"/>
      <c r="AA77" s="8"/>
      <c r="AB77" s="50"/>
      <c r="AC77" s="8"/>
      <c r="AD77" s="8"/>
      <c r="AE77" s="8"/>
      <c r="AF77" s="8"/>
      <c r="AH77" s="8"/>
      <c r="AI77" s="8"/>
      <c r="AJ77" s="8"/>
      <c r="AK77" s="8"/>
    </row>
    <row r="78" spans="1:37" ht="14.25">
      <c r="A78" s="99"/>
      <c r="B78" s="97"/>
      <c r="C78" s="97"/>
      <c r="D78" s="97"/>
      <c r="E78" s="97"/>
      <c r="F78" s="97"/>
      <c r="G78" s="97"/>
      <c r="H78" s="97"/>
      <c r="I78" s="97"/>
      <c r="X78" s="10"/>
      <c r="Y78" s="11"/>
      <c r="AA78" s="8"/>
      <c r="AB78" s="50"/>
      <c r="AC78" s="8"/>
      <c r="AD78" s="8"/>
      <c r="AE78" s="8"/>
      <c r="AF78" s="8"/>
      <c r="AH78" s="8"/>
      <c r="AI78" s="8"/>
      <c r="AJ78" s="8"/>
      <c r="AK78" s="8"/>
    </row>
    <row r="79" spans="1:37" ht="14.25">
      <c r="A79" s="99"/>
      <c r="B79" s="97"/>
      <c r="C79" s="97"/>
      <c r="D79" s="97"/>
      <c r="E79" s="97"/>
      <c r="F79" s="97"/>
      <c r="G79" s="97"/>
      <c r="H79" s="97"/>
      <c r="I79" s="97"/>
      <c r="X79" s="10"/>
      <c r="Y79" s="11"/>
      <c r="AA79" s="8"/>
      <c r="AB79" s="50"/>
      <c r="AC79" s="8"/>
      <c r="AD79" s="8"/>
      <c r="AE79" s="8"/>
      <c r="AF79" s="8"/>
      <c r="AH79" s="8"/>
      <c r="AI79" s="8"/>
      <c r="AJ79" s="8"/>
      <c r="AK79" s="8"/>
    </row>
    <row r="80" spans="1:37" ht="14.25">
      <c r="A80" s="99"/>
      <c r="B80" s="97"/>
      <c r="C80" s="97"/>
      <c r="D80" s="97"/>
      <c r="E80" s="97"/>
      <c r="F80" s="97"/>
      <c r="G80" s="97"/>
      <c r="H80" s="97"/>
      <c r="I80" s="97"/>
      <c r="X80" s="10"/>
      <c r="Y80" s="11"/>
      <c r="AA80" s="8"/>
      <c r="AB80" s="50"/>
      <c r="AC80" s="8"/>
      <c r="AD80" s="8"/>
      <c r="AE80" s="8"/>
      <c r="AF80" s="8"/>
      <c r="AH80" s="8"/>
      <c r="AI80" s="8"/>
      <c r="AJ80" s="8"/>
      <c r="AK80" s="8"/>
    </row>
    <row r="81" spans="1:37" ht="14.25">
      <c r="A81" s="99"/>
      <c r="B81" s="97"/>
      <c r="C81" s="97"/>
      <c r="D81" s="97"/>
      <c r="E81" s="97"/>
      <c r="F81" s="97"/>
      <c r="G81" s="97"/>
      <c r="H81" s="97"/>
      <c r="I81" s="97"/>
      <c r="X81" s="10"/>
      <c r="Y81" s="11"/>
      <c r="AA81" s="8"/>
      <c r="AB81" s="50"/>
      <c r="AC81" s="8"/>
      <c r="AD81" s="8"/>
      <c r="AE81" s="8"/>
      <c r="AF81" s="8"/>
      <c r="AH81" s="8"/>
      <c r="AI81" s="8"/>
      <c r="AJ81" s="8"/>
      <c r="AK81" s="8"/>
    </row>
    <row r="82" spans="1:37" ht="14.25">
      <c r="A82" s="99"/>
      <c r="B82" s="97"/>
      <c r="C82" s="97"/>
      <c r="D82" s="97"/>
      <c r="E82" s="97"/>
      <c r="F82" s="97"/>
      <c r="G82" s="97"/>
      <c r="H82" s="97"/>
      <c r="I82" s="97"/>
      <c r="X82" s="10"/>
      <c r="Y82" s="11"/>
      <c r="AA82" s="8"/>
      <c r="AB82" s="50"/>
      <c r="AC82" s="8"/>
      <c r="AD82" s="8"/>
      <c r="AE82" s="8"/>
      <c r="AF82" s="8"/>
      <c r="AH82" s="8"/>
      <c r="AI82" s="8"/>
      <c r="AJ82" s="8"/>
      <c r="AK82" s="8"/>
    </row>
    <row r="83" spans="1:37" ht="14.25">
      <c r="A83" s="99"/>
      <c r="B83" s="97"/>
      <c r="C83" s="97"/>
      <c r="D83" s="97"/>
      <c r="E83" s="97"/>
      <c r="F83" s="97"/>
      <c r="G83" s="97"/>
      <c r="H83" s="97"/>
      <c r="I83" s="97"/>
      <c r="X83" s="10"/>
      <c r="Y83" s="11"/>
      <c r="AA83" s="8"/>
      <c r="AB83" s="50"/>
      <c r="AC83" s="8"/>
      <c r="AD83" s="8"/>
      <c r="AE83" s="8"/>
      <c r="AF83" s="8"/>
      <c r="AH83" s="8"/>
      <c r="AI83" s="8"/>
      <c r="AJ83" s="8"/>
      <c r="AK83" s="8"/>
    </row>
    <row r="84" spans="1:37" ht="14.25">
      <c r="A84" s="99"/>
      <c r="B84" s="97"/>
      <c r="C84" s="97"/>
      <c r="D84" s="97"/>
      <c r="E84" s="97"/>
      <c r="F84" s="97"/>
      <c r="G84" s="97"/>
      <c r="H84" s="97"/>
      <c r="I84" s="97"/>
      <c r="X84" s="10"/>
      <c r="Y84" s="11"/>
      <c r="AA84" s="8"/>
      <c r="AB84" s="50"/>
      <c r="AC84" s="8"/>
      <c r="AD84" s="8"/>
      <c r="AE84" s="8"/>
      <c r="AF84" s="8"/>
      <c r="AH84" s="8"/>
      <c r="AI84" s="8"/>
      <c r="AJ84" s="8"/>
      <c r="AK84" s="8"/>
    </row>
    <row r="85" spans="1:37" ht="14.25">
      <c r="A85" s="99"/>
      <c r="B85" s="97"/>
      <c r="C85" s="97"/>
      <c r="D85" s="97"/>
      <c r="E85" s="97"/>
      <c r="F85" s="97"/>
      <c r="G85" s="97"/>
      <c r="H85" s="97"/>
      <c r="I85" s="97"/>
      <c r="X85" s="10"/>
      <c r="Y85" s="11"/>
      <c r="AA85" s="8"/>
      <c r="AB85" s="50"/>
      <c r="AC85" s="8"/>
      <c r="AD85" s="8"/>
      <c r="AE85" s="8"/>
      <c r="AF85" s="8"/>
      <c r="AH85" s="8"/>
      <c r="AI85" s="8"/>
      <c r="AJ85" s="8"/>
      <c r="AK85" s="8"/>
    </row>
    <row r="86" spans="1:37" ht="14.25">
      <c r="A86" s="99"/>
      <c r="B86" s="58"/>
      <c r="C86" s="58"/>
      <c r="D86" s="58"/>
      <c r="E86" s="58"/>
      <c r="F86" s="58"/>
      <c r="G86" s="58"/>
      <c r="H86" s="58"/>
      <c r="I86" s="58"/>
      <c r="X86" s="10"/>
      <c r="Y86" s="11"/>
      <c r="AA86" s="8"/>
      <c r="AB86" s="50"/>
      <c r="AC86" s="8"/>
      <c r="AD86" s="8"/>
      <c r="AE86" s="8"/>
      <c r="AF86" s="8"/>
      <c r="AH86" s="8"/>
      <c r="AI86" s="8"/>
      <c r="AJ86" s="8"/>
      <c r="AK86" s="8"/>
    </row>
    <row r="87" spans="1:37" ht="14.25">
      <c r="A87" s="99"/>
      <c r="B87" s="58"/>
      <c r="C87" s="58"/>
      <c r="D87" s="58"/>
      <c r="E87" s="58"/>
      <c r="F87" s="58"/>
      <c r="G87" s="58"/>
      <c r="H87" s="58"/>
      <c r="I87" s="58"/>
      <c r="X87" s="10"/>
      <c r="Y87" s="11"/>
      <c r="AA87" s="8"/>
      <c r="AB87" s="50"/>
      <c r="AC87" s="8"/>
      <c r="AD87" s="8"/>
      <c r="AE87" s="8"/>
      <c r="AF87" s="8"/>
      <c r="AH87" s="8"/>
      <c r="AI87" s="8"/>
      <c r="AJ87" s="8"/>
      <c r="AK87" s="8"/>
    </row>
    <row r="88" spans="1:37" ht="14.25">
      <c r="A88" s="99"/>
      <c r="B88" s="58"/>
      <c r="C88" s="58"/>
      <c r="D88" s="58"/>
      <c r="E88" s="58"/>
      <c r="F88" s="58"/>
      <c r="G88" s="58"/>
      <c r="H88" s="58"/>
      <c r="I88" s="58"/>
      <c r="X88" s="10"/>
      <c r="Y88" s="11"/>
      <c r="AA88" s="8"/>
      <c r="AB88" s="50"/>
      <c r="AC88" s="8"/>
      <c r="AD88" s="8"/>
      <c r="AE88" s="8"/>
      <c r="AF88" s="8"/>
      <c r="AH88" s="8"/>
      <c r="AI88" s="8"/>
      <c r="AJ88" s="8"/>
      <c r="AK88" s="8"/>
    </row>
    <row r="89" spans="1:37" ht="14.25">
      <c r="A89" s="99"/>
      <c r="B89" s="58"/>
      <c r="C89" s="58"/>
      <c r="D89" s="58"/>
      <c r="E89" s="58"/>
      <c r="F89" s="58"/>
      <c r="G89" s="58"/>
      <c r="H89" s="58"/>
      <c r="I89" s="58"/>
      <c r="X89" s="10"/>
      <c r="Y89" s="11"/>
      <c r="AA89" s="8"/>
      <c r="AB89" s="50"/>
      <c r="AC89" s="8"/>
      <c r="AD89" s="8"/>
      <c r="AE89" s="8"/>
      <c r="AF89" s="8"/>
      <c r="AH89" s="8"/>
      <c r="AI89" s="8"/>
      <c r="AJ89" s="8"/>
      <c r="AK89" s="8"/>
    </row>
    <row r="90" spans="1:37" ht="14.25">
      <c r="A90" s="99"/>
      <c r="B90" s="58"/>
      <c r="C90" s="58"/>
      <c r="D90" s="58"/>
      <c r="E90" s="58"/>
      <c r="F90" s="58"/>
      <c r="G90" s="58"/>
      <c r="H90" s="58"/>
      <c r="I90" s="58"/>
      <c r="X90" s="10"/>
      <c r="Y90" s="11"/>
      <c r="AA90" s="8"/>
      <c r="AB90" s="50"/>
      <c r="AC90" s="8"/>
      <c r="AD90" s="8"/>
      <c r="AE90" s="8"/>
      <c r="AF90" s="8"/>
      <c r="AH90" s="8"/>
      <c r="AI90" s="8"/>
      <c r="AJ90" s="8"/>
      <c r="AK90" s="8"/>
    </row>
    <row r="91" spans="1:37" ht="14.25">
      <c r="A91" s="99"/>
      <c r="B91" s="58"/>
      <c r="C91" s="58"/>
      <c r="D91" s="58"/>
      <c r="E91" s="58"/>
      <c r="F91" s="58"/>
      <c r="G91" s="58"/>
      <c r="H91" s="58"/>
      <c r="I91" s="58"/>
      <c r="X91" s="10"/>
      <c r="Y91" s="11"/>
      <c r="AA91" s="8"/>
      <c r="AB91" s="50"/>
      <c r="AC91" s="8"/>
      <c r="AD91" s="8"/>
      <c r="AE91" s="8"/>
      <c r="AF91" s="8"/>
      <c r="AH91" s="8"/>
      <c r="AI91" s="8"/>
      <c r="AJ91" s="8"/>
      <c r="AK91" s="8"/>
    </row>
    <row r="92" spans="1:37" ht="14.25">
      <c r="A92" s="99"/>
      <c r="B92" s="58"/>
      <c r="C92" s="58"/>
      <c r="D92" s="58"/>
      <c r="E92" s="58"/>
      <c r="F92" s="58"/>
      <c r="G92" s="58"/>
      <c r="H92" s="58"/>
      <c r="I92" s="58"/>
      <c r="X92" s="10"/>
      <c r="Y92" s="11"/>
      <c r="AA92" s="8"/>
      <c r="AB92" s="50"/>
      <c r="AC92" s="8"/>
      <c r="AD92" s="8"/>
      <c r="AE92" s="8"/>
      <c r="AF92" s="8"/>
      <c r="AH92" s="8"/>
      <c r="AI92" s="8"/>
      <c r="AJ92" s="8"/>
      <c r="AK92" s="8"/>
    </row>
    <row r="93" spans="1:37" ht="14.25">
      <c r="A93" s="99"/>
      <c r="B93" s="58"/>
      <c r="C93" s="58"/>
      <c r="D93" s="58"/>
      <c r="E93" s="58"/>
      <c r="F93" s="58"/>
      <c r="G93" s="58"/>
      <c r="H93" s="58"/>
      <c r="I93" s="58"/>
      <c r="X93" s="10"/>
      <c r="Y93" s="11"/>
      <c r="AA93" s="8"/>
      <c r="AB93" s="50"/>
      <c r="AC93" s="8"/>
      <c r="AD93" s="8"/>
      <c r="AE93" s="8"/>
      <c r="AF93" s="8"/>
      <c r="AH93" s="8"/>
      <c r="AI93" s="8"/>
      <c r="AJ93" s="8"/>
      <c r="AK93" s="8"/>
    </row>
    <row r="94" spans="1:37" ht="14.25">
      <c r="A94" s="99"/>
      <c r="B94" s="58"/>
      <c r="C94" s="58"/>
      <c r="D94" s="58"/>
      <c r="E94" s="58"/>
      <c r="F94" s="58"/>
      <c r="G94" s="58"/>
      <c r="H94" s="58"/>
      <c r="I94" s="58"/>
      <c r="X94" s="10"/>
      <c r="Y94" s="11"/>
      <c r="AA94" s="8"/>
      <c r="AB94" s="50"/>
      <c r="AC94" s="8"/>
      <c r="AD94" s="8"/>
      <c r="AE94" s="8"/>
      <c r="AF94" s="8"/>
      <c r="AH94" s="8"/>
      <c r="AI94" s="8"/>
      <c r="AJ94" s="8"/>
      <c r="AK94" s="8"/>
    </row>
    <row r="95" spans="1:37" ht="14.25">
      <c r="A95" s="99"/>
      <c r="B95" s="58"/>
      <c r="C95" s="58"/>
      <c r="D95" s="58"/>
      <c r="E95" s="58"/>
      <c r="F95" s="58"/>
      <c r="G95" s="58"/>
      <c r="H95" s="58"/>
      <c r="I95" s="58"/>
      <c r="X95" s="10"/>
      <c r="Y95" s="11"/>
      <c r="AA95" s="8"/>
      <c r="AB95" s="50"/>
      <c r="AC95" s="8"/>
      <c r="AD95" s="8"/>
      <c r="AE95" s="8"/>
      <c r="AF95" s="8"/>
      <c r="AH95" s="8"/>
      <c r="AI95" s="8"/>
      <c r="AJ95" s="8"/>
      <c r="AK95" s="8"/>
    </row>
    <row r="96" spans="1:37" ht="14.25">
      <c r="A96" s="99"/>
      <c r="B96" s="58"/>
      <c r="C96" s="58"/>
      <c r="D96" s="58"/>
      <c r="E96" s="58"/>
      <c r="F96" s="58"/>
      <c r="G96" s="58"/>
      <c r="H96" s="58"/>
      <c r="I96" s="58"/>
      <c r="X96" s="10"/>
      <c r="Y96" s="11"/>
      <c r="AA96" s="8"/>
      <c r="AB96" s="50"/>
      <c r="AC96" s="8"/>
      <c r="AD96" s="8"/>
      <c r="AE96" s="8"/>
      <c r="AF96" s="8"/>
      <c r="AH96" s="8"/>
      <c r="AI96" s="8"/>
      <c r="AJ96" s="8"/>
      <c r="AK96" s="8"/>
    </row>
    <row r="97" spans="1:37" ht="14.25">
      <c r="A97" s="99"/>
      <c r="B97" s="58"/>
      <c r="C97" s="58"/>
      <c r="D97" s="58"/>
      <c r="E97" s="58"/>
      <c r="F97" s="58"/>
      <c r="G97" s="58"/>
      <c r="H97" s="58"/>
      <c r="I97" s="58"/>
      <c r="X97" s="10"/>
      <c r="Y97" s="11"/>
      <c r="AA97" s="8"/>
      <c r="AB97" s="50"/>
      <c r="AC97" s="8"/>
      <c r="AD97" s="8"/>
      <c r="AE97" s="8"/>
      <c r="AF97" s="8"/>
      <c r="AH97" s="8"/>
      <c r="AI97" s="8"/>
      <c r="AJ97" s="8"/>
      <c r="AK97" s="8"/>
    </row>
    <row r="98" spans="1:37" ht="14.25">
      <c r="A98" s="99"/>
      <c r="B98" s="58"/>
      <c r="C98" s="58"/>
      <c r="D98" s="58"/>
      <c r="E98" s="58"/>
      <c r="F98" s="58"/>
      <c r="G98" s="58"/>
      <c r="H98" s="58"/>
      <c r="I98" s="58"/>
      <c r="X98" s="10"/>
      <c r="Y98" s="11"/>
      <c r="AA98" s="8"/>
      <c r="AB98" s="50"/>
      <c r="AC98" s="8"/>
      <c r="AD98" s="8"/>
      <c r="AE98" s="8"/>
      <c r="AF98" s="8"/>
      <c r="AH98" s="8"/>
      <c r="AI98" s="8"/>
      <c r="AJ98" s="8"/>
      <c r="AK98" s="8"/>
    </row>
    <row r="99" spans="1:37" ht="14.25">
      <c r="A99" s="99"/>
      <c r="B99" s="58"/>
      <c r="C99" s="58"/>
      <c r="D99" s="58"/>
      <c r="E99" s="58"/>
      <c r="F99" s="58"/>
      <c r="G99" s="58"/>
      <c r="H99" s="58"/>
      <c r="I99" s="58"/>
      <c r="X99" s="10"/>
      <c r="Y99" s="11"/>
      <c r="AA99" s="8"/>
      <c r="AB99" s="50"/>
      <c r="AC99" s="8"/>
      <c r="AD99" s="8"/>
      <c r="AE99" s="8"/>
      <c r="AF99" s="8"/>
      <c r="AH99" s="8"/>
      <c r="AI99" s="8"/>
      <c r="AJ99" s="8"/>
      <c r="AK99" s="8"/>
    </row>
    <row r="100" spans="1:37" ht="14.25">
      <c r="A100" s="99"/>
      <c r="X100" s="10"/>
      <c r="Y100" s="11"/>
      <c r="AA100" s="8"/>
      <c r="AB100" s="50"/>
      <c r="AC100" s="8"/>
      <c r="AD100" s="8"/>
      <c r="AE100" s="8"/>
      <c r="AF100" s="8"/>
      <c r="AH100" s="8"/>
      <c r="AI100" s="8"/>
      <c r="AJ100" s="8"/>
      <c r="AK100" s="8"/>
    </row>
  </sheetData>
  <sheetProtection password="EB7A" sheet="1" formatCells="0" formatColumns="0" formatRows="0" insertColumns="0" insertRows="0" insertHyperlinks="0" deleteColumns="0" deleteRows="0" sort="0" autoFilter="0" pivotTables="0"/>
  <mergeCells count="1">
    <mergeCell ref="D5:E5"/>
  </mergeCells>
  <conditionalFormatting sqref="X8 Z8">
    <cfRule type="cellIs" priority="1" dxfId="7" operator="equal" stopIfTrue="1">
      <formula>0</formula>
    </cfRule>
  </conditionalFormatting>
  <conditionalFormatting sqref="AK9:AK17 AK21:AK29">
    <cfRule type="cellIs" priority="2" dxfId="8" operator="greaterThan" stopIfTrue="1">
      <formula>H9</formula>
    </cfRule>
  </conditionalFormatting>
  <conditionalFormatting sqref="H9:H17 H21:H29">
    <cfRule type="cellIs" priority="5" dxfId="8" operator="greaterThan" stopIfTrue="1">
      <formula>AK9</formula>
    </cfRule>
  </conditionalFormatting>
  <conditionalFormatting sqref="G33">
    <cfRule type="cellIs" priority="6" dxfId="9" operator="lessThanOrEqual" stopIfTrue="1">
      <formula>#N/A</formula>
    </cfRule>
  </conditionalFormatting>
  <conditionalFormatting sqref="G33">
    <cfRule type="cellIs" priority="7" dxfId="10" operator="greaterThan" stopIfTrue="1">
      <formula>#N/A</formula>
    </cfRule>
  </conditionalFormatting>
  <conditionalFormatting sqref="G35">
    <cfRule type="cellIs" priority="8" dxfId="11" operator="lessThanOrEqual" stopIfTrue="1">
      <formula>#N/A</formula>
    </cfRule>
  </conditionalFormatting>
  <conditionalFormatting sqref="G35">
    <cfRule type="cellIs" priority="9" dxfId="10" operator="greaterThan" stopIfTrue="1">
      <formula>#N/A</formula>
    </cfRule>
  </conditionalFormatting>
  <printOptions/>
  <pageMargins left="0.7875" right="0.7875" top="1.025" bottom="1.025" header="0.7875" footer="0.7875"/>
  <pageSetup firstPageNumber="1" useFirstPageNumber="1" horizontalDpi="300" verticalDpi="300" orientation="portrait" paperSize="9" r:id="rId1"/>
  <headerFooter alignWithMargins="0">
    <oddHeader>&amp;C&amp;"Arial,Regular"&amp;A</oddHeader>
    <oddFooter>&amp;C&amp;"Arial,Regular"Page &amp;P</oddFooter>
  </headerFooter>
  <ignoredErrors>
    <ignoredError sqref="N28 O25:O26" evalError="1"/>
    <ignoredError sqref="H33:I33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Golf Crema Resort</dc:title>
  <dc:subject/>
  <dc:creator>Rita</dc:creator>
  <cp:keywords/>
  <dc:description/>
  <cp:lastModifiedBy>Rita</cp:lastModifiedBy>
  <dcterms:created xsi:type="dcterms:W3CDTF">2008-01-26T01:43:47Z</dcterms:created>
  <dcterms:modified xsi:type="dcterms:W3CDTF">2018-09-09T10:37:18Z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</Properties>
</file>